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gresos y Egresos\Desktop\INGRESOS 2018\IVAI nuevos formatos\REPORTES IVAI 2020\4. CUARTO TRIMESTRE\"/>
    </mc:Choice>
  </mc:AlternateContent>
  <bookViews>
    <workbookView xWindow="0" yWindow="0" windowWidth="1384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Formatos'!$A$7:$AJ$110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D412" i="5" l="1"/>
  <c r="D408" i="5"/>
  <c r="D410" i="5"/>
  <c r="D409" i="5"/>
  <c r="D394" i="5"/>
  <c r="D395" i="5"/>
  <c r="D393" i="5"/>
  <c r="D392" i="5"/>
  <c r="D384" i="5"/>
  <c r="D386" i="5"/>
  <c r="D374" i="5"/>
  <c r="D373" i="5"/>
  <c r="D362" i="5"/>
  <c r="D358" i="5"/>
  <c r="D355" i="5"/>
  <c r="D354" i="5"/>
  <c r="D353" i="5"/>
  <c r="D352" i="5"/>
  <c r="D347" i="5"/>
  <c r="D343" i="5"/>
  <c r="D338" i="5"/>
  <c r="D337" i="5"/>
  <c r="D330" i="5"/>
  <c r="D310" i="5"/>
  <c r="D287" i="5"/>
  <c r="D286" i="5"/>
  <c r="D285" i="5"/>
  <c r="D284" i="5"/>
  <c r="D269" i="5"/>
  <c r="D258" i="5"/>
  <c r="D252" i="5"/>
  <c r="D250" i="5"/>
  <c r="D249" i="5"/>
  <c r="D236" i="5"/>
  <c r="D224" i="5"/>
  <c r="D222" i="5"/>
  <c r="D220" i="5"/>
  <c r="D204" i="5"/>
  <c r="D200" i="5"/>
  <c r="D196" i="5"/>
  <c r="D198" i="5"/>
  <c r="D197" i="5"/>
  <c r="D188" i="5"/>
  <c r="D152" i="5"/>
  <c r="D149" i="5"/>
  <c r="D148" i="5"/>
  <c r="D130" i="5"/>
  <c r="D129" i="5"/>
  <c r="D128" i="5"/>
  <c r="D125" i="5"/>
  <c r="D124" i="5"/>
  <c r="D120" i="5"/>
  <c r="D112" i="5"/>
  <c r="D106" i="5"/>
  <c r="D104" i="5"/>
  <c r="D100" i="5"/>
  <c r="D77" i="5"/>
  <c r="D76" i="5"/>
  <c r="D73" i="5"/>
  <c r="D72" i="5"/>
  <c r="D64" i="5"/>
  <c r="D54" i="5"/>
  <c r="D50" i="5"/>
  <c r="D49" i="5"/>
  <c r="D48" i="5"/>
  <c r="D34" i="5"/>
  <c r="D30" i="5"/>
  <c r="D29" i="5"/>
  <c r="D28" i="5"/>
  <c r="D16" i="5"/>
  <c r="D13" i="5"/>
</calcChain>
</file>

<file path=xl/sharedStrings.xml><?xml version="1.0" encoding="utf-8"?>
<sst xmlns="http://schemas.openxmlformats.org/spreadsheetml/2006/main" count="2823" uniqueCount="358">
  <si>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</si>
  <si>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</si>
  <si>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</si>
  <si>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</si>
  <si>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</si>
  <si>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</si>
  <si>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</si>
  <si>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</si>
  <si>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</si>
  <si>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</si>
  <si>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</si>
  <si>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</si>
  <si>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</si>
  <si>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</si>
  <si>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</si>
  <si>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</si>
  <si>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</si>
  <si>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</si>
  <si>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</si>
  <si>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</si>
  <si>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</si>
  <si>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</si>
  <si>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</si>
  <si>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</si>
  <si>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</si>
  <si>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</si>
  <si>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</si>
  <si>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</si>
  <si>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</si>
  <si>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</si>
  <si>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</si>
  <si>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</si>
  <si>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</si>
  <si>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</si>
  <si>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</si>
  <si>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</si>
  <si>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</si>
  <si>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</si>
  <si>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</si>
  <si>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</si>
  <si>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</si>
  <si>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</si>
  <si>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</si>
  <si>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</si>
  <si>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</si>
  <si>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</si>
  <si>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</si>
  <si>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</si>
  <si>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</si>
  <si>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</si>
  <si>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</si>
  <si>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</si>
  <si>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</si>
  <si>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</si>
  <si>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</si>
  <si>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</si>
  <si>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</si>
  <si>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</si>
  <si>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</si>
  <si>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</si>
  <si>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</si>
  <si>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</si>
  <si>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</si>
  <si>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</si>
  <si>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</si>
  <si>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</si>
  <si>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</si>
  <si>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</si>
  <si>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</si>
  <si>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</si>
  <si>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</si>
  <si>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</si>
  <si>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</si>
  <si>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</si>
  <si>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</si>
  <si>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</si>
  <si>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</si>
  <si>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</si>
  <si>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</si>
  <si>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</si>
  <si>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</si>
  <si>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</si>
  <si>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</si>
  <si>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</si>
  <si>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</si>
  <si>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</si>
  <si>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</si>
  <si>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</si>
  <si>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</si>
  <si>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</si>
  <si>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</si>
  <si>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</si>
  <si>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</si>
  <si>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</si>
  <si>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</si>
  <si>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</si>
  <si>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</si>
  <si>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</si>
  <si>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</si>
  <si>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</si>
  <si>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</si>
  <si>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</si>
  <si>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</si>
  <si>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</si>
  <si>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</si>
  <si>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</si>
  <si>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</si>
  <si>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</si>
  <si>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</si>
  <si>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</si>
  <si>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</si>
  <si>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</si>
  <si>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</si>
  <si>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</si>
  <si>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CLAUDIO </t>
  </si>
  <si>
    <t>ALVARADO</t>
  </si>
  <si>
    <t>HERNANDEZ</t>
  </si>
  <si>
    <t>SANCHEZ</t>
  </si>
  <si>
    <t>RODRIGUEZ</t>
  </si>
  <si>
    <t>ROJAS</t>
  </si>
  <si>
    <t>GARCIA</t>
  </si>
  <si>
    <t>CASTRO</t>
  </si>
  <si>
    <t>INZUNZA</t>
  </si>
  <si>
    <t>PULIDO</t>
  </si>
  <si>
    <t>IBAÑEZ</t>
  </si>
  <si>
    <t>CORDOBA</t>
  </si>
  <si>
    <t>VICHIQUI</t>
  </si>
  <si>
    <t>MEJIA</t>
  </si>
  <si>
    <t>ABONCE</t>
  </si>
  <si>
    <t xml:space="preserve">JUAN ALBERTO </t>
  </si>
  <si>
    <t xml:space="preserve">COLORADO </t>
  </si>
  <si>
    <t xml:space="preserve">MARIA DEL CARMEN </t>
  </si>
  <si>
    <t xml:space="preserve">PAEZ </t>
  </si>
  <si>
    <t xml:space="preserve">MARIA SALOME </t>
  </si>
  <si>
    <t xml:space="preserve">QUESADA </t>
  </si>
  <si>
    <t xml:space="preserve">ARMANDO GABRIEL </t>
  </si>
  <si>
    <t xml:space="preserve">ALVARADO  </t>
  </si>
  <si>
    <t xml:space="preserve">LUIS RAMON </t>
  </si>
  <si>
    <t xml:space="preserve">ALVARADO </t>
  </si>
  <si>
    <t xml:space="preserve">CLAUDIA ALEJANDRA </t>
  </si>
  <si>
    <t xml:space="preserve">OLIVAS </t>
  </si>
  <si>
    <t xml:space="preserve">JOSE GERMAN </t>
  </si>
  <si>
    <t xml:space="preserve">HERNANDEZ </t>
  </si>
  <si>
    <t>JUAN ALBERTO</t>
  </si>
  <si>
    <t xml:space="preserve">TSU SONIA </t>
  </si>
  <si>
    <t xml:space="preserve">ERICK </t>
  </si>
  <si>
    <t xml:space="preserve">SÁNCHEZ </t>
  </si>
  <si>
    <t xml:space="preserve">JUAN HILARIO </t>
  </si>
  <si>
    <t xml:space="preserve">SANCHEZ </t>
  </si>
  <si>
    <t xml:space="preserve">ZETINA </t>
  </si>
  <si>
    <t xml:space="preserve">PEDRO </t>
  </si>
  <si>
    <t xml:space="preserve">ALBINA MARITZA </t>
  </si>
  <si>
    <t xml:space="preserve">HUERTA </t>
  </si>
  <si>
    <t xml:space="preserve">JANET </t>
  </si>
  <si>
    <t xml:space="preserve">VALERIO </t>
  </si>
  <si>
    <t>LAE. XIMENA</t>
  </si>
  <si>
    <t xml:space="preserve">RAMÍREZ </t>
  </si>
  <si>
    <t xml:space="preserve">MIRIAM IVETTE </t>
  </si>
  <si>
    <t>BARCENAS</t>
  </si>
  <si>
    <t xml:space="preserve">MEZA </t>
  </si>
  <si>
    <t>CANCIO</t>
  </si>
  <si>
    <t xml:space="preserve">CARLOS TIRSO </t>
  </si>
  <si>
    <t xml:space="preserve">ARICELA </t>
  </si>
  <si>
    <t xml:space="preserve">ARENAS </t>
  </si>
  <si>
    <t>TRESS</t>
  </si>
  <si>
    <t xml:space="preserve">LUIS ALBERTO </t>
  </si>
  <si>
    <t xml:space="preserve">CHACON </t>
  </si>
  <si>
    <t>FLORES</t>
  </si>
  <si>
    <t xml:space="preserve">DANIEL </t>
  </si>
  <si>
    <t xml:space="preserve">GUTIERREZ </t>
  </si>
  <si>
    <t>MUÑOZ</t>
  </si>
  <si>
    <t>ZELTZIN ADRIANA</t>
  </si>
  <si>
    <t>MARTINEZ</t>
  </si>
  <si>
    <t xml:space="preserve"> MARIN  </t>
  </si>
  <si>
    <t>JEFA DE DEPARTAMENTO</t>
  </si>
  <si>
    <t>JEFA DE DEPARTAMENTO DE RECURSOS FINANCIEROS</t>
  </si>
  <si>
    <t>ADMINISTRATIVA</t>
  </si>
  <si>
    <t>JEFA DEL DEPARTAMENTO DE RECURSOS MATERIALES Y SERVICIOS GENERALES</t>
  </si>
  <si>
    <t>JEFE  DE OFICINA DE ESTACIAS Y ESTADIAS</t>
  </si>
  <si>
    <t>RECTOR</t>
  </si>
  <si>
    <t>JEFA DEL DEPARTAMENTO DE RECURSOS HUMANOS</t>
  </si>
  <si>
    <t>JEFE DEL DEPARTAMENTO DE SERVICIOS ESCOLARES</t>
  </si>
  <si>
    <t>JEFE DEL DEPARTAMENTO</t>
  </si>
  <si>
    <t>JEFA DE LA OFICINA DE RECURSOS HUMANOS</t>
  </si>
  <si>
    <t>ENTRENADOR DEPORTIVO</t>
  </si>
  <si>
    <t>ACADÉMICA</t>
  </si>
  <si>
    <t>TECNICO EN MANTENIMIENTO</t>
  </si>
  <si>
    <t>DIRECTO DEL PROGRAMA ACADEMICO DE TERAPIA FISICA</t>
  </si>
  <si>
    <t>INTENDENTE</t>
  </si>
  <si>
    <t>SECRETARIA ADMINISTRATIVA</t>
  </si>
  <si>
    <t>JEFE DE ALMACÉN</t>
  </si>
  <si>
    <t>JEFE DE OFICINA DE ESTANCIAS Y ESTADIAS</t>
  </si>
  <si>
    <t>JEFA DE LA OFICINA DE PLANEACIÓN</t>
  </si>
  <si>
    <t>JEFA DE OFICINA DE INGRESOS Y EGRESOS</t>
  </si>
  <si>
    <t>ABOGADO GENERAL</t>
  </si>
  <si>
    <t>RECTORÍA</t>
  </si>
  <si>
    <t>PROFESOR DE TIEMPO COMPLETO TIPO B</t>
  </si>
  <si>
    <t>BECARIA DE PROGRAMA JOVENES CONTRUYENDO EL FUTURO JCF DEPARTAMENTO DE TICS</t>
  </si>
  <si>
    <t>PROFESORA DE ASIGNATURA</t>
  </si>
  <si>
    <t>CURSO DE INDUCCIÓN EN LA OFICINAS DE LA UNIVERSIDAD POLITECNICA DE HUATUSCO.</t>
  </si>
  <si>
    <t>REUNION CON EL DOCTOR MIGUEL VELAZQUEZ CARRILLO DE HOPITAL COVADONGA PARA TRATAR ASUNTO DEL RETORNO DE LOS JOVENES DE SERVICIO SOCIAL</t>
  </si>
  <si>
    <t>ASISTIR A LAS DEPENDENCIAS DEL ORGANO INTERNO DE CONTROL, DIRECCIÓN JURIDICA DE LA SEV, PALACIO DE GOBIERNO, DET, DOMICILIO PERSONAL DE LOS INTEGRANTES DE LA JUNTA DIRECTIVA DE LA UPH</t>
  </si>
  <si>
    <t>ENTREGA Y RECEPCIÓN DEL PROGRAMA EDUCATIVO DE LA LICENCIATURA DE TERAPIA FISICA</t>
  </si>
  <si>
    <t xml:space="preserve">CAPACITACION AL PERSONAL DE LA UNIDAD ACADEMICA DE NOGALES </t>
  </si>
  <si>
    <t>RECABAR FIRMA DE PERSONAL DE LA DET, PALACIO DE GOBIERNO, JURIDICO DE LA SEV Y DOMICILIO DE INTEGRANTES DE LA JUNTA DIRECTIVA.</t>
  </si>
  <si>
    <t>CAPACITACION AL PERSONAL DE LA UNIDAD ACADEMICA DE NOGALES  SOBRE LOS PROCEDIMIENTOS DEL DEPARTAMENTO DE VINCULACION Y DIFUNSION.</t>
  </si>
  <si>
    <t>ASISTIR A LA UNIDAD ACADEMICA DE NOGALES A DAR CURSO DE EINDUCCION A PERSONAL DE NUEVO INGREO Y RECABAR FIRMAS DE CONRTOS</t>
  </si>
  <si>
    <t>ASISTIR A LA UNIDAD ACADEMICA DE NOGALES PARA LA SUPERVISION DE LA OBRA DE MANTENIMIENTO</t>
  </si>
  <si>
    <t>FIRMA DE CONVENIO DE COLABORACION CON EL CORPORATIVO DE HOSPITALES COVADONGA Y VISITA A SUS NUEVAS INSTALACIONES EN VERACRUZ</t>
  </si>
  <si>
    <t>ATENCIÓN A LA VISITA CON EL CORPORATIVO DE HOSPITALES COVADONGA Y VISITA A SUS NUEVAS INSTALACIONES EN VERACRUZ  JUNTO CON EL EQUIPO DE TERAPIA FISICA DE LA UNIVERSIDAD POLITECNICA DE HUATUSCO</t>
  </si>
  <si>
    <t>ATENCIÓN A REUNION EN LA SECRETARIA DE EDUCACIÓN DEL ESTADO DE VERACRUZ PARA  TRATAR ASUNTOS SOBRE CIERRE DE AÑO ADMINISTRATIVO Y PRESUPUESTAL Y AL INSTITUTO DE ESPACIOS EDUCATIVOS PARA TRATAR ASUNTOS DE AVANCE DE LA OBRA DE LAS NUEVAS INSTALCIONES DE LA UNIVERSIDAD POLITECNICA DE HUATUSCO.</t>
  </si>
  <si>
    <t>ASISTIR A LA CID DE XALAPA, VER PARA RECABAR FIRMAS DE LOS INTEGRASNTES DE LA JUNTA DRIRECTIVA DE LA UPH,ORGANO INTERNO DE CONTROL, DIRECCIÓN JURIDICA DE LA SEV,PALACIO DE GOMBIERNO, DET, DOICILIO D EINTEGRANTES, LIC. CLAUDIA RAMIRO CASTAÑEDA, LIC FERNANDO LADRON GUEVARA SALAS.</t>
  </si>
  <si>
    <t>REUNION DE TRABAJO SEDARPA</t>
  </si>
  <si>
    <t>ADQUISICION DE IMPLEMENTOS Y UTENSILIOS PARA PROYECTO DE AGROECOSISTEMA CAFÉ</t>
  </si>
  <si>
    <t>RECOLECTA DE LEMNA POR PROYECTO DE INVESTIGACION POR ESTADIA</t>
  </si>
  <si>
    <t>TRASLADAR IMPRESORA DEL DEPARTAMENTO RECURSOS FINANCIEROS PARA GARANTIA Y ENTREGA DE DOCUMENTACION OFICIAL.</t>
  </si>
  <si>
    <t>TRASLADAR PERSONAL DE  LA CD. DE XALAPA, PARA REUNION DE LICITACION EN LA UNIVERSIDAD POLITECNICA DE HUATUSCO</t>
  </si>
  <si>
    <t>ACUDIR A ORIZABA A INSTITUTO DE SALUD PARA REALIZAR LA GESTION DE CIFRHS DE LA LICENCIATURA EN TERAPIA FISICA DE LA UNIVERSIDAD POLITECNICA DE HUATUSCO.</t>
  </si>
  <si>
    <t>ASISTIR A JUNTA DE ACADEMIA EN LA UNIDAD DE NOGALES, A DEMAS DE REALIZAR JUNTA DE TRABAJO CON RECTORIA.</t>
  </si>
  <si>
    <t>IR A LA CIUDAD DE CORDOBA PARA EL TRASLADO DE LA PERSONA DEL ORGANO INTERNO DE CONTROL PARA LA REALIZACION DE LA LICITACION EN LAS OFICINAS DE LA UNIVERSIDAD POLITECNICA DE HUATUSCO</t>
  </si>
  <si>
    <t xml:space="preserve">ASISTIR A LA UNIDAD DE NOGALES A DAR CURSO DE INDUCCION A TODO EL PERSONAL ADMINISTRATIVO. RECORDATORIO DE PROCESOS ADMISNITRATIVOS POR INSTRUCCIONES DE RECTORÍA. </t>
  </si>
  <si>
    <t>ENTREGA DE DOCUMENTACION OFICIAL EN LAS DISTINTAS NSTITUCIONES ESTATALES DE LA CIUDAD DE XALAPA, ASI MISMO, GESTION Y SEGUIMIENTO DE LOS TRAMITES ADMINISTRATIVOS DE ESTA SECRETARIA DE LA UNIVERSIDAD POLITECNICA DE HUATUSCO.</t>
  </si>
  <si>
    <t>IMPLEMENTACIÓN DEL PROYECTO DE INVESTIGACION DE ESTADIA, DIETA NUTRICIONAL PARA EL MANEJO DE CONEJOS.</t>
  </si>
  <si>
    <t>TRAMITES Y GESTIONES EN DIFERENTES DEPENDENCIAS: *SEDRETARIA DE TRABAJO, PREVISION SOCIAL Y PRODUCTIVIDAD. *JURIDICO DE LA SECRETARIA DE EDUCACION DE VERACRUZ. *PATRIMONIO DEL ESTADO. *FISCALÍA ESPECIALIZADA EN COMBATE A LA CORRUPCION.</t>
  </si>
  <si>
    <t>REVISION DE EXP. EJECUTIVO MERCANTIL 2094/2018, RADICADO EN EL JUZGADO 13° CIVIL DE CUANTÍA MENOR DEL PJCDMX</t>
  </si>
  <si>
    <t>ENTREGA DE DOCUMENTACION A LA CD. DE XALAPA EN SEFIPLAN</t>
  </si>
  <si>
    <t>CONVENIO DE COLABORACION CON EL CORPORATIVO DE HOSPITALES CONADONGA</t>
  </si>
  <si>
    <t>FIRMA CONVENIO ENTRE LA UNIVERSIDAD POLITECNICA DE HUATUSCO Y EL CORPORATIVO HOSPITALES S.A DE C.V</t>
  </si>
  <si>
    <t>TRASLADAR PERSONAL DE LA CD. DE XALAPA, PARA REUNION DE SUBCOMITE DE ADQUISICIONES EN LA UNIVERSIDAD POLITECNICA DE HUATUSCO</t>
  </si>
  <si>
    <t>TRASLADAR AL PERSONAL DE LA UNIVERSIDAD POLITECNICA DE HUATUSCO A LA UNIDAD ACADEMICA DE TIHUATLAN.</t>
  </si>
  <si>
    <t>REVISAR INVENTARIOS, ENTREGA DE MOBILIARIO Y MATERIAL A LA UNIDAD ACADEMICA DE TIHUATLAN, VER.</t>
  </si>
  <si>
    <t>REVISAR INSTALACIONES DE LA UNIDAD ACADEMICA DE TIHUATLAN, VER.</t>
  </si>
  <si>
    <t>ASISTIR A CURSO DE COMPRANET AL A CD DE XALAPA, VER.</t>
  </si>
  <si>
    <t>TRASLADAR AL PERSONAL DE LA UNIVERSIDAD POLITECNICA DE HUATUSCO A LA CIUDAD DE XALAPA, VER.</t>
  </si>
  <si>
    <t>APLICACION DE PRUEBAS FISICAS A ESTUDIANTES DESTACADOS EN LA DISCIPLINA DE FUTBOL</t>
  </si>
  <si>
    <t>reunion con organo interno de control y firma de documentacion</t>
  </si>
  <si>
    <t>REUNION CON EL SECRETARIO SOBRE CONECTIVIDAD A INTERNET Y REUNION EN ESPACIOS EDUCATIVOS PARA TRATAR ASUNTOS SOBRE INFRAESTRUCTURA.</t>
  </si>
  <si>
    <t>SE REALIZO LA VISITA AL REPRESENTANTE DEL SECTOR SOCIAL PARA ENTREGA DE INVITACION PARA LA SEGUNDA SESION ORDINARIA DE LA UPH 2020</t>
  </si>
  <si>
    <t>ASISTIR A LA SUBDELEGACION DEL IMSS EN LA CIUDAD EN CORDOBA A ENTREGA DE INFORMACION REQUERIDA POR DICHO INSTITUTO</t>
  </si>
  <si>
    <t>CAPACITACION A PERSONAL ENCARGADO DE SERVICIOS ESCOLARES</t>
  </si>
  <si>
    <t>ASISTIR A REUNION EN LA SEDARPA, REFERENTE A ASUNTOS DEL PRODETER 2019-2020</t>
  </si>
  <si>
    <t>REUNION CON EMPRESARIOS LOCALES EN LA CIUDAD DE CORDOBA Y DIFERENTES COMUNIDADES PARA LA DIFUSION Y VINCULACION DE LA UNIVERSIDAD POLITECNICA DE HUATUSCO.</t>
  </si>
  <si>
    <t>ENTREGA DE PROYECTO INTEGRAL CAFÉ-ZARZAMORA EN SEDRPA</t>
  </si>
  <si>
    <t>FIRMA DE CONVENIO CON EL HOSPITAL DE COVADONGA</t>
  </si>
  <si>
    <t>REUNION DE TRABAJO EN LA COMISION DE PRESUPUESTO Y REUNION DE TRABAJO EN FIRA-MORELIA</t>
  </si>
  <si>
    <t>REUNION DE TRABAJO PARA LA ENTREGA DEL INFORME FINAL DEL PRODETER EN SEDARPA</t>
  </si>
  <si>
    <t>RECOGER PAQUETERIA A LA CIUDAD DE CORDOBA, VERACRUZ</t>
  </si>
  <si>
    <t>MEXICO</t>
  </si>
  <si>
    <t>VERACRUZ</t>
  </si>
  <si>
    <t>HUATUSCO, CHICUELLAR</t>
  </si>
  <si>
    <t>CORDOBA, VERACRUZ</t>
  </si>
  <si>
    <t>XALAPA, VERACRUZ</t>
  </si>
  <si>
    <t>NOGALES, VERACRUZ</t>
  </si>
  <si>
    <t>VERACRUZ, VERACRUZ</t>
  </si>
  <si>
    <t>PASO DEL MACHO, VERACRUZ</t>
  </si>
  <si>
    <t>ORIZABA, VERACRUZ</t>
  </si>
  <si>
    <t>HUATUSCO-XALAPA, VERACRUZ</t>
  </si>
  <si>
    <t>CARDEL, VERACRUZ</t>
  </si>
  <si>
    <t>HUATUSCO-XALAPA-ORIZABA, VERACRUZ</t>
  </si>
  <si>
    <t>ORIZABA-CDMX-ORIZABA, VERACRUZ</t>
  </si>
  <si>
    <t>TIHUATLAN, VERACRUZ</t>
  </si>
  <si>
    <t>CIUDAD DE MEXICO-MORELIA, MICHOACAN</t>
  </si>
  <si>
    <t>XALAPA, VERACURZ</t>
  </si>
  <si>
    <t>MICHOACAN</t>
  </si>
  <si>
    <t>CIUDAD DE MEXICO</t>
  </si>
  <si>
    <t>NOGALES</t>
  </si>
  <si>
    <t>HUATUSCO</t>
  </si>
  <si>
    <t>ORIZABA</t>
  </si>
  <si>
    <t>ARTURO</t>
  </si>
  <si>
    <t>APARICIO</t>
  </si>
  <si>
    <t>MOTA</t>
  </si>
  <si>
    <t xml:space="preserve">JOSE GUADALUPE </t>
  </si>
  <si>
    <t xml:space="preserve">VIAN </t>
  </si>
  <si>
    <t>PEREZ</t>
  </si>
  <si>
    <t>DIRECTOR DEL PROGRAMA ACADÉMICO EN ADMINISTRACION</t>
  </si>
  <si>
    <t>PROFESOR DE ASIGNATURA</t>
  </si>
  <si>
    <t>CIERRE DE CONVENIO DE COLABORACION ENTRE CORPORATIVO HOSPITALES COVADONGA Y LA UNIVERSIDAD POLITECNICA DE HUATUSCO</t>
  </si>
  <si>
    <t>REPORTE DE OBSERVACIONES DE ENTREGA-RECEPCION DE LA LICENCIATURA DE TERAPIA FISICA</t>
  </si>
  <si>
    <t>REUNION DE ACADEMIA EN LA UNIDAD DE NOGALES, PRESENCIA EN EL INICIO DE CURSO DE NEUROLINGUISTICA</t>
  </si>
  <si>
    <t xml:space="preserve">IMPARTIR CURSO DEL AREA DE MATERIALES A PERSONAL DE LA UNIDAD ACADEMICA DE NOGALES, VERACRUZ. </t>
  </si>
  <si>
    <t>ENTREGA DE DOCUMENTACION A LAS DIFERENTES DEPENDENCIA GUBERNAMENTALES EN LA CD. DE XALAPA.</t>
  </si>
  <si>
    <t>ASITIR A LA CIUDAD DE XALAPA PARA RECABAR FIRMAS DEL ACTA DE LA PRIMERA SESION ORDINARIA, FIRMA DE ACUERDOS Y LISTA DE ASISTENCIA DE LA SEGUNDA SESION ORDINARIA DE LA UNIVERSDIDAD POLITECNICAD DE HUATUSCO A LAS SIGUIENTES DEPENDENCIAS DET, ORGANO INTERNO DE CONTROL, PALACIO DE GOBIERNO,DIRECCION JURIDICA DE LA SEV, AL DOMICILIO PARTICULARES DEL LIC. FERNANDO LADRON DE GUEVARA SALS Y L.C. CLAUDIA RAMIRO CASTAÑEDA.</t>
  </si>
  <si>
    <t>LEGALIZAZION DE CERTIFICADOS DE BACHILLERATO</t>
  </si>
  <si>
    <t>ENTREGA DE MOBILIARIO A LA UNIDAD ACADEMICA DE NOGALES, VER.</t>
  </si>
  <si>
    <t>EN EL OIC SOLITUD DE ORIENTACION PARA PROCESOS ADMISTRATIVOS DE LA UNIVERSIDAD POLITECNICA DE HUATUSCO Y EN ESPACIOS EDUCATIVOS SEGUIMIENTO A INFRAESTRUCTURA DE LA INSTITUCION EDUCATIVA QUE DIGNAMENTE REPRESENTO</t>
  </si>
  <si>
    <t>ASISTENCIA AREUNION CON EL PRESIDENTE DE LA AUP Y DIPUTADO EN LA CAMARA DE DIPUTADOS EN LA CD. DE MEXICO, PARA EL SEGUIMIENTO DEL PRESUPUESTO DE LA UNIVERSIDAD POLITECNICA DE HUATUSCO.</t>
  </si>
  <si>
    <t>GESTION PARA LA DONACION DE REACTIVO A LA UPHUATUSCO POR PARTE DEL INSTITUTO TECNOLOGICO DE ESTUDIOS SUPERIORES DE ECATEPEC</t>
  </si>
  <si>
    <t>HOSPITAL COVADONGA CORDOBA, VERACRUZ. CONSOLIDAR EL CONVENIO DE COLABORACION ENTRE LA UNIVERSIDAD POLITECNICA DE HUATUSCO Y EL HOSPITAL COVADONGA PARA DEFINIR LA PARTE ACADEMICA DEL MISMO CONVENIO.</t>
  </si>
  <si>
    <t>TRASLADAR PERSONAL DE LA CD. DE XALAPA PARA REUNION DE SUBCOMITE DE ADQUISICIONES EN LA UNIVERSIDAD POLITECNICA DE HUATUSCO</t>
  </si>
  <si>
    <t>SE REALIZO LA VISITA AL REPRESENTANTE DEL SECTOR SOCIAL C.P. JULIO LARA MENDOZA Y AL C.P. ALEJANDRO CONTRERAS BELMONTE PARA RECABAR LAS FIRMAS DEL ACTA DE LA PRIMERA SESION ORDINARIA 2020, ACUERDOS Y LISTA DE ASISTENCIA DE LA SEGUNDA SESION ORDINARIA 2020.</t>
  </si>
  <si>
    <t>MESA DE TRABAJO CON DIRECTIVO DE HOSPITALES COVADONGA, PARA TEMAS SOBRE LA ESTANCIAS Y ESTADIAS DE ALUMNOS DEL PA DE LAGE.</t>
  </si>
  <si>
    <t>ASISTENCIA A INVITACION DE HONOR PARA CEREMONIA DE INAGURACION DEL EDIFICIO DE DOCENCIA A 3 EN LA CIUDAD DE CUITLAHUAC, VERACRUZ A LAS 10:00 A.M</t>
  </si>
  <si>
    <t>ASISTENCIA REUNION CON DIRECTIVOS DEL HOSPITAL COVADONGA EN LA CD. DE CORDOBA PARA DARLE SEGUIMIENTO AL CONVENIO CON LA UNIVERSIDAD POLITECNICA DE HUATUSCO PARA LA EDUCACION DUAL CORRESPONDIENTE A LA LICENCIATURA EN TERAPIA FISICA Y POSTERIOR VISITA DE RUTINA A LA UNIDAD ACADEMICA DE NOGALES.</t>
  </si>
  <si>
    <t>ENTREGA DE DOCUMENTACION OFICIAL EN LAS DISTINTAS INSTITUCIONES ESTATALES DE LA CIUDAD DE XALAPA, ASI COMO GESTION Y SEGUIMIENTO DE LOS TRAMITES ADMISITRATIVOS DE ESTA SECRETARIA DE LA UNIVERSIDAD POLITECNICA.</t>
  </si>
  <si>
    <t>TRASLADO DE PE5RSONAL PARA ENTREGA DE MOBILIARUIO A LA UNIDAD ACADEMICA DE CHOCAMAN</t>
  </si>
  <si>
    <t>AQISICION DE NUCLEO BIOLOGICO PARA LA REPRODUCCION DE LOMBRIZ ROJA</t>
  </si>
  <si>
    <t>REUNION DE TRABAJO PROYECTO INTEGRAL CAFÉ-ZARZAMOTRA-MADERABLES EN SEDARPA</t>
  </si>
  <si>
    <t>RECOLECTA Y ENTREGA DE NUCLEOS BIOLOGICOS PARA LA PRODUCCION DE LOMBRIZ ROJA CALIFORNIANA</t>
  </si>
  <si>
    <t>ASISTENCIA A LA DGUTYP PARA LA RENOVACION DEL PERMISO DE LA CARRERA DE LICENCIATURA EN TERAPIA FISICA EN LA CD. DE MEXICO</t>
  </si>
  <si>
    <t>ASITENCIA A LA PONENCIA EN MESA DE RADIOCUMINICACIONES EXA FM 91.3 TEMA PANDEMIA COVID-19</t>
  </si>
  <si>
    <t>REUNION DE TRABAJO EN COMPAÑÍA DE SECRETARIA ADMINISTRATIVA, EN EL DEPARTAMENTO JURIDICO DE LA SEV Y REUNION PARA ANALISIS DE TRAMITES DE DONACION EN DIRECCION GENERAL DE PATRIMONIO DEL ESTADO.</t>
  </si>
  <si>
    <t>JUNTA ESPECIAL NO. 6 DE LA LOCAL DE COCILIACION Y ARBITRAJE DEL ESTADO. CITA PARA REVISION DE EXPEDIENTE Y NOTIFICACION DE LA LAUDO. TRIBUNAL ESTATAL DE CONCICILIACION Y ARBITRAJE DEL ESTADO DE VERACRUZ.- SEGUIMIENTO A RADICACION DE EXPEDIENTE Y ACUERDO PENDIENTE. DIRECCION DE PATRIMONIO DEL ESTADO.- PRESENTACION DE DOCUEMNTACION COMPLEMENTARIA PARA SEGUIMIENTO A TRAMITE.</t>
  </si>
  <si>
    <t>ENTEREGA DE DOCUMENTACION A LAS DIFERENTES DEPENDENCIAS GUBERNAMENTALES EN LA CD. DE XALAPA, VERACRUZ.</t>
  </si>
  <si>
    <t>REUNION EN EL JURIDICO DE LA SEV PARA LAS GESTIONES DEL INCREMENTO SALARIAL DE LOS TRABAJADORES DE LA UNIVERSIDAD POLITECNICA DE HUATUSCO</t>
  </si>
  <si>
    <t>ENTREGA DE DOCUEMNATACION DE AUDITORIA A LA CD. DE CORDOBA, VER.</t>
  </si>
  <si>
    <t>REUNION EN EL JURIDICO DE LA SEMSYS PARA LAS GESTIONES DEL INCREMENTO SALARIAL DE LOS TRABAJADORES DE LA UNIVERSIDAD.</t>
  </si>
  <si>
    <t>ASISTIR AL TERRENO DE LAS NUEVAS INSTALACIONES DE LA UNIVERSIDAD PARA CONTINUAR CON LA INSTALACION, PONCHADO DE CABLE RED Y COLOCACION DE FACE PLATE´S</t>
  </si>
  <si>
    <t>ASISTIR A LA SUBDELEGACION DEL IMSS EN LA CIUDAD DE CORDOBA A RECEPCION INFORMACION</t>
  </si>
  <si>
    <t>ENTREGA DE DOCUMENTACION OFICIAL EN LAS DISTINTAS INSTITUCIONES ESTATALES DE LA CD DE XALAP, ASI COMO GESTION Y SEGUIMIENTO DE LOS TRAMITES ADMINISTRATIVOS DE ESTA SECRETARIA DE LA UNIVERSIDAD POLITECNICA</t>
  </si>
  <si>
    <t>RECOGER VIVERES RECAUDADOS EN APOYO A TABASCO, DE LA UNIDAD ACADEMICA DE NOGALES PARA LAS OFICINAS CENTRALES DE LA UNIVERSIDAD POLITECNICA DE HUATUSCO.</t>
  </si>
  <si>
    <t>ASISTENCIA A REUNION EN LA SECRETARIA DE DESARROLLO AGROPECUARIO, RURAL Y PESCA (SEDARPA)</t>
  </si>
  <si>
    <t>JUZGADO 13° CIVIL DE CUANTÍA MENOR DEL TRIBUNAL SUPERIOR DE JUSTICIA DE LA CIUDAD DE MEXICO.- REVISION DE ESTADO PROCESAL QUE GUARDA EXPEDIENTE 2094/2018.- JUICIO EJECUTIVO MERCANTIL Y PRESENTACION DE PROMOCION PARA IMPULSO PROCESAL</t>
  </si>
  <si>
    <t>NOGALES-CORDOBA, VERACRUZ</t>
  </si>
  <si>
    <t>NOGALES-XALAPA, VERACRUZ</t>
  </si>
  <si>
    <t>NOGALES, VERACRUZ-CD DE MEXICO</t>
  </si>
  <si>
    <t>ESTADO DE MEXICO</t>
  </si>
  <si>
    <t>NOGALES-CIUTLAHUAC, VERACRUZ</t>
  </si>
  <si>
    <t>HUATUSCO-CORDOBA-NOGALES, VERACRUZ</t>
  </si>
  <si>
    <t>CHOCAMAN,VERACRUZ</t>
  </si>
  <si>
    <t>PROVIDENCIA-LAGUNA CHICA-TEZONAPA, VERACRUZ</t>
  </si>
  <si>
    <t>NOGALES, VERACRUZ-CIUDAD DE MEXICO</t>
  </si>
  <si>
    <t>HUATUSCO, CORDOBA, VERACRUZ</t>
  </si>
  <si>
    <t>ORIZABA-XALAPA, VERACRUZ</t>
  </si>
  <si>
    <t>ORIZABA-XALAPA-ORIZABA, VERACRUZ</t>
  </si>
  <si>
    <t>XALAPA. VERACRUZ</t>
  </si>
  <si>
    <t>HUATUSCO, XALAPA, VERACRUZ</t>
  </si>
  <si>
    <t>HUATUSCO, VERACRUZ</t>
  </si>
  <si>
    <t>HUATUSCO-XALAPA-HUATUSCO, VERACRUZ</t>
  </si>
  <si>
    <t>NOGALES, XALAPA, VERACRUZ</t>
  </si>
  <si>
    <t>ORIZABA-CIUDAD DE MEXICO-ORIZABA</t>
  </si>
  <si>
    <t>DISTRITO FEDERAL</t>
  </si>
  <si>
    <t>AUXILIAR GENERAL DEL DEPARTAMENTO DE SERVICIOS GENERALES</t>
  </si>
  <si>
    <t xml:space="preserve">DANIEL ARISTIDES </t>
  </si>
  <si>
    <t xml:space="preserve">LAGUNES </t>
  </si>
  <si>
    <t>PETRILLI</t>
  </si>
  <si>
    <t>ENTREGA DE VIVERES RECOLECTADOS DE LA UNIVERSIDAD POLITECNICA DE HUATUSCO PARA LA UNIVERSIDAD POLITECNICA DE GOLFO DE MEXICO EN APOYO A TABASCO.</t>
  </si>
  <si>
    <t>ASISTENCIA A LA COMPARENCIA DEL SECRETARIO DE EDUCACION DE VERACRUZ EN LA CIUDAD DE XALAPA</t>
  </si>
  <si>
    <t>TRASLADAR PERSONAL DE LA CD. DE XAL'PA PARA REUNION DE SUBCOMITE DE ADQUISICIONES EN LA UNIDAD POLITECNICA DE HUATUSCO.</t>
  </si>
  <si>
    <t>REUNION EN LA SECRETARIA DE EDUCACION DE VERACRUZ</t>
  </si>
  <si>
    <t>ENTREGA DE VIVERES A LA UNIVERSIDAD POLITECNICA DEL GOLFO DE PARAISO, TABASCO.</t>
  </si>
  <si>
    <t>REUNION CON EL SUBSECRETARIO DE EDUCACION MEDIA SUPERIOR Y SUPERIOR</t>
  </si>
  <si>
    <t>REUNION DE TRABAJO CON EL H.AYUNTAMIENTO DE TIHUATLAN</t>
  </si>
  <si>
    <t>REUNION EN LA SEMSyS PARA LAS GESTIONES PERTINENTES PARA LA UNIVERSIDAD POLITECNICA DE HUATUSCO-REUNION EN LA SECRETARIA DE FINANZAS PARA GESTIONES DE AMPLIACION PRESUPUESTAL-ENTREGA DE CONVENIO PARA APLIACION PRESUPUESTAL A LA DIRECCION GENMERAL DE UNIVERSIDADES TECNOLOGICAS Y POLITECNICAS-ENTRENISTA CON LA SUBSECRETRIA DE EDUCACION MEDIA SUPERIOR</t>
  </si>
  <si>
    <t>TABASCO, TABASCO</t>
  </si>
  <si>
    <t>NOGALES- XALAPA, VERACRUZ</t>
  </si>
  <si>
    <t>VILLAHERMOSA, TABASCO-TUXTLA GUTIERREZ, CHIAPAS</t>
  </si>
  <si>
    <t>NOGALES-TIHUATLAN, VERACRUZ</t>
  </si>
  <si>
    <t>NOGALES-XALAPA, VERACRUZ-CIUDAD DE MEXICO</t>
  </si>
  <si>
    <t>TABASCO</t>
  </si>
  <si>
    <t>CHIAPAS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</si>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</sst>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0" applyFont="1" applyFill="1"/>
    <xf numFmtId="0" fontId="0" fillId="3" borderId="0" xfId="1" applyFont="1"/>
    <xf numFmtId="0" fontId="0" fillId="3" borderId="0" xfId="0" applyFill="1"/>
    <xf numFmtId="0" fontId="0" fillId="0" borderId="0" xfId="0"/>
    <xf numFmtId="0" fontId="8" fillId="3" borderId="0" xfId="0" applyFont="1" applyFill="1" applyAlignment="1">
      <alignment horizontal="center"/>
    </xf>
    <xf numFmtId="0" fontId="0" fillId="3" borderId="0" xfId="0" applyFill="1" applyProtection="1"/>
    <xf numFmtId="0" fontId="0" fillId="0" borderId="0" xfId="0" applyFill="1" applyBorder="1"/>
    <xf numFmtId="14" fontId="0" fillId="0" borderId="0" xfId="0" applyNumberFormat="1" applyFill="1" applyBorder="1"/>
    <xf numFmtId="49" fontId="7" fillId="0" borderId="0" xfId="1" applyNumberFormat="1" applyFont="1" applyFill="1" applyBorder="1"/>
    <xf numFmtId="0" fontId="6" fillId="0" borderId="0" xfId="0" applyFont="1" applyFill="1" applyBorder="1"/>
    <xf numFmtId="0" fontId="2" fillId="0" borderId="0" xfId="1" applyFont="1" applyFill="1" applyBorder="1"/>
    <xf numFmtId="0" fontId="0" fillId="0" borderId="0" xfId="0" applyFont="1" applyFill="1" applyBorder="1"/>
    <xf numFmtId="0" fontId="0" fillId="0" borderId="0" xfId="1" applyFont="1" applyFill="1" applyBorder="1"/>
    <xf numFmtId="0" fontId="3" fillId="0" borderId="0" xfId="0" applyFont="1" applyFill="1" applyBorder="1"/>
    <xf numFmtId="0" fontId="3" fillId="0" borderId="0" xfId="1" applyFont="1" applyFill="1" applyBorder="1"/>
    <xf numFmtId="0" fontId="1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Protection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0"/>
  <sheetViews>
    <sheetView tabSelected="1" view="pageBreakPreview" topLeftCell="A2" zoomScale="60" zoomScaleNormal="60" workbookViewId="0">
      <selection activeCell="D33" sqref="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44105</v>
      </c>
      <c r="C8" s="3">
        <v>44196</v>
      </c>
      <c r="D8" t="s">
        <v>91</v>
      </c>
      <c r="F8" s="5" t="s">
        <v>197</v>
      </c>
      <c r="G8" s="5" t="s">
        <v>197</v>
      </c>
      <c r="H8" s="5" t="s">
        <v>176</v>
      </c>
      <c r="I8" s="4" t="s">
        <v>144</v>
      </c>
      <c r="J8" t="s">
        <v>114</v>
      </c>
      <c r="K8" t="s">
        <v>118</v>
      </c>
      <c r="L8" t="s">
        <v>101</v>
      </c>
      <c r="M8" t="s">
        <v>199</v>
      </c>
      <c r="N8" t="s">
        <v>103</v>
      </c>
      <c r="O8">
        <v>1</v>
      </c>
      <c r="P8">
        <v>227</v>
      </c>
      <c r="Q8" t="s">
        <v>247</v>
      </c>
      <c r="R8" t="s">
        <v>248</v>
      </c>
      <c r="S8" t="s">
        <v>265</v>
      </c>
      <c r="T8" s="7" t="s">
        <v>247</v>
      </c>
      <c r="U8" s="7" t="s">
        <v>248</v>
      </c>
      <c r="V8" s="7" t="s">
        <v>249</v>
      </c>
      <c r="W8" s="7" t="s">
        <v>199</v>
      </c>
      <c r="X8" s="3">
        <v>44088</v>
      </c>
      <c r="Y8" s="3">
        <v>44088</v>
      </c>
      <c r="Z8" s="6">
        <v>1</v>
      </c>
      <c r="AA8" s="7">
        <v>227</v>
      </c>
      <c r="AB8">
        <v>0</v>
      </c>
      <c r="AC8" s="3">
        <v>40436</v>
      </c>
      <c r="AG8" t="s">
        <v>176</v>
      </c>
      <c r="AH8" s="3">
        <v>44217</v>
      </c>
      <c r="AI8" s="3">
        <v>44196</v>
      </c>
    </row>
    <row r="9" spans="1:36" s="10" customFormat="1" x14ac:dyDescent="0.25">
      <c r="A9" s="10">
        <v>2020</v>
      </c>
      <c r="B9" s="11">
        <v>44105</v>
      </c>
      <c r="C9" s="11">
        <v>44196</v>
      </c>
      <c r="D9" s="10" t="s">
        <v>91</v>
      </c>
      <c r="F9" s="12" t="s">
        <v>187</v>
      </c>
      <c r="G9" s="12" t="s">
        <v>187</v>
      </c>
      <c r="H9" s="10" t="s">
        <v>185</v>
      </c>
      <c r="I9" s="13" t="s">
        <v>129</v>
      </c>
      <c r="J9" s="10" t="s">
        <v>130</v>
      </c>
      <c r="K9" s="10" t="s">
        <v>119</v>
      </c>
      <c r="L9" s="10" t="s">
        <v>101</v>
      </c>
      <c r="M9" s="10" t="s">
        <v>200</v>
      </c>
      <c r="N9" s="10" t="s">
        <v>103</v>
      </c>
      <c r="O9" s="10">
        <v>1</v>
      </c>
      <c r="P9" s="10">
        <v>436</v>
      </c>
      <c r="Q9" s="10" t="s">
        <v>247</v>
      </c>
      <c r="R9" s="10" t="s">
        <v>248</v>
      </c>
      <c r="S9" s="10" t="s">
        <v>266</v>
      </c>
      <c r="T9" s="10" t="s">
        <v>247</v>
      </c>
      <c r="U9" s="10" t="s">
        <v>248</v>
      </c>
      <c r="V9" s="10" t="s">
        <v>250</v>
      </c>
      <c r="W9" s="10" t="s">
        <v>200</v>
      </c>
      <c r="X9" s="11">
        <v>44082</v>
      </c>
      <c r="Y9" s="11">
        <v>44082</v>
      </c>
      <c r="Z9" s="10">
        <v>2</v>
      </c>
      <c r="AA9" s="10">
        <v>436</v>
      </c>
      <c r="AB9" s="10">
        <v>0</v>
      </c>
      <c r="AC9" s="11">
        <v>44095</v>
      </c>
      <c r="AG9" s="10" t="s">
        <v>176</v>
      </c>
      <c r="AH9" s="11">
        <v>44217</v>
      </c>
      <c r="AI9" s="11">
        <v>44196</v>
      </c>
    </row>
    <row r="10" spans="1:36" s="10" customFormat="1" x14ac:dyDescent="0.25">
      <c r="A10" s="10">
        <v>2020</v>
      </c>
      <c r="B10" s="11">
        <v>44105</v>
      </c>
      <c r="C10" s="11">
        <v>44196</v>
      </c>
      <c r="D10" s="10" t="s">
        <v>91</v>
      </c>
      <c r="F10" s="12" t="s">
        <v>192</v>
      </c>
      <c r="G10" s="12" t="s">
        <v>192</v>
      </c>
      <c r="H10" s="14" t="s">
        <v>185</v>
      </c>
      <c r="I10" s="13" t="s">
        <v>131</v>
      </c>
      <c r="J10" s="10" t="s">
        <v>132</v>
      </c>
      <c r="K10" s="10" t="s">
        <v>120</v>
      </c>
      <c r="L10" s="10" t="s">
        <v>101</v>
      </c>
      <c r="M10" s="10" t="s">
        <v>201</v>
      </c>
      <c r="N10" s="10" t="s">
        <v>103</v>
      </c>
      <c r="O10" s="10">
        <v>1</v>
      </c>
      <c r="P10" s="10">
        <v>800</v>
      </c>
      <c r="Q10" s="10" t="s">
        <v>247</v>
      </c>
      <c r="R10" s="10" t="s">
        <v>248</v>
      </c>
      <c r="S10" s="10" t="s">
        <v>266</v>
      </c>
      <c r="T10" s="10" t="s">
        <v>247</v>
      </c>
      <c r="U10" s="10" t="s">
        <v>248</v>
      </c>
      <c r="V10" s="10" t="s">
        <v>251</v>
      </c>
      <c r="W10" s="10" t="s">
        <v>201</v>
      </c>
      <c r="X10" s="11">
        <v>44089</v>
      </c>
      <c r="Y10" s="11">
        <v>44089</v>
      </c>
      <c r="Z10" s="10">
        <v>3</v>
      </c>
      <c r="AA10" s="10">
        <v>800</v>
      </c>
      <c r="AB10" s="10">
        <v>0</v>
      </c>
      <c r="AC10" s="11">
        <v>44102</v>
      </c>
      <c r="AG10" s="10" t="s">
        <v>176</v>
      </c>
      <c r="AH10" s="11">
        <v>44217</v>
      </c>
      <c r="AI10" s="11">
        <v>44196</v>
      </c>
    </row>
    <row r="11" spans="1:36" s="10" customFormat="1" x14ac:dyDescent="0.25">
      <c r="A11" s="10">
        <v>2020</v>
      </c>
      <c r="B11" s="11">
        <v>44105</v>
      </c>
      <c r="C11" s="11">
        <v>44196</v>
      </c>
      <c r="D11" s="10" t="s">
        <v>91</v>
      </c>
      <c r="F11" s="12" t="s">
        <v>187</v>
      </c>
      <c r="G11" s="12" t="s">
        <v>187</v>
      </c>
      <c r="H11" s="10" t="s">
        <v>185</v>
      </c>
      <c r="I11" s="15" t="s">
        <v>143</v>
      </c>
      <c r="J11" s="10" t="s">
        <v>130</v>
      </c>
      <c r="K11" s="10" t="s">
        <v>119</v>
      </c>
      <c r="L11" s="10" t="s">
        <v>101</v>
      </c>
      <c r="M11" s="10" t="s">
        <v>202</v>
      </c>
      <c r="N11" s="10" t="s">
        <v>103</v>
      </c>
      <c r="O11" s="10">
        <v>1</v>
      </c>
      <c r="P11" s="10">
        <v>737</v>
      </c>
      <c r="Q11" s="10" t="s">
        <v>247</v>
      </c>
      <c r="R11" s="10" t="s">
        <v>248</v>
      </c>
      <c r="S11" s="10" t="s">
        <v>266</v>
      </c>
      <c r="T11" s="10" t="s">
        <v>247</v>
      </c>
      <c r="U11" s="10" t="s">
        <v>248</v>
      </c>
      <c r="V11" s="10" t="s">
        <v>251</v>
      </c>
      <c r="W11" s="10" t="s">
        <v>202</v>
      </c>
      <c r="X11" s="11">
        <v>44092</v>
      </c>
      <c r="Y11" s="11">
        <v>44092</v>
      </c>
      <c r="Z11" s="10">
        <v>4</v>
      </c>
      <c r="AA11" s="10">
        <v>737</v>
      </c>
      <c r="AB11" s="10">
        <v>0</v>
      </c>
      <c r="AC11" s="11">
        <v>44103</v>
      </c>
      <c r="AG11" s="10" t="s">
        <v>176</v>
      </c>
      <c r="AH11" s="11">
        <v>44217</v>
      </c>
      <c r="AI11" s="11">
        <v>44196</v>
      </c>
    </row>
    <row r="12" spans="1:36" s="10" customFormat="1" x14ac:dyDescent="0.25">
      <c r="A12" s="10">
        <v>2020</v>
      </c>
      <c r="B12" s="11">
        <v>44105</v>
      </c>
      <c r="C12" s="11">
        <v>44196</v>
      </c>
      <c r="D12" s="10" t="s">
        <v>91</v>
      </c>
      <c r="F12" s="16" t="s">
        <v>193</v>
      </c>
      <c r="G12" s="16" t="s">
        <v>193</v>
      </c>
      <c r="H12" s="16" t="s">
        <v>176</v>
      </c>
      <c r="I12" s="15" t="s">
        <v>133</v>
      </c>
      <c r="J12" s="10" t="s">
        <v>134</v>
      </c>
      <c r="K12" s="10" t="s">
        <v>117</v>
      </c>
      <c r="L12" s="10" t="s">
        <v>101</v>
      </c>
      <c r="M12" s="10" t="s">
        <v>203</v>
      </c>
      <c r="N12" s="10" t="s">
        <v>103</v>
      </c>
      <c r="O12" s="10">
        <v>1</v>
      </c>
      <c r="P12" s="10">
        <v>211.5</v>
      </c>
      <c r="Q12" s="10" t="s">
        <v>247</v>
      </c>
      <c r="R12" s="10" t="s">
        <v>248</v>
      </c>
      <c r="S12" s="10" t="s">
        <v>266</v>
      </c>
      <c r="T12" s="10" t="s">
        <v>247</v>
      </c>
      <c r="U12" s="10" t="s">
        <v>248</v>
      </c>
      <c r="V12" s="10" t="s">
        <v>252</v>
      </c>
      <c r="W12" s="10" t="s">
        <v>203</v>
      </c>
      <c r="X12" s="11">
        <v>44100</v>
      </c>
      <c r="Y12" s="11">
        <v>44100</v>
      </c>
      <c r="Z12" s="10">
        <v>5</v>
      </c>
      <c r="AA12" s="10">
        <v>211.5</v>
      </c>
      <c r="AB12" s="10">
        <v>0</v>
      </c>
      <c r="AC12" s="11">
        <v>44104</v>
      </c>
      <c r="AG12" s="10" t="s">
        <v>176</v>
      </c>
      <c r="AH12" s="11">
        <v>44217</v>
      </c>
      <c r="AI12" s="11">
        <v>44196</v>
      </c>
    </row>
    <row r="13" spans="1:36" s="10" customFormat="1" x14ac:dyDescent="0.25">
      <c r="A13" s="10">
        <v>2020</v>
      </c>
      <c r="B13" s="11">
        <v>44105</v>
      </c>
      <c r="C13" s="11">
        <v>44196</v>
      </c>
      <c r="D13" s="10" t="s">
        <v>91</v>
      </c>
      <c r="F13" s="17" t="s">
        <v>178</v>
      </c>
      <c r="G13" s="17" t="s">
        <v>178</v>
      </c>
      <c r="H13" s="17" t="s">
        <v>176</v>
      </c>
      <c r="I13" s="15" t="s">
        <v>135</v>
      </c>
      <c r="J13" s="10" t="s">
        <v>136</v>
      </c>
      <c r="K13" s="10" t="s">
        <v>116</v>
      </c>
      <c r="L13" s="10" t="s">
        <v>101</v>
      </c>
      <c r="M13" s="10" t="s">
        <v>204</v>
      </c>
      <c r="N13" s="10" t="s">
        <v>103</v>
      </c>
      <c r="O13" s="10">
        <v>1</v>
      </c>
      <c r="P13" s="10">
        <v>274</v>
      </c>
      <c r="Q13" s="10" t="s">
        <v>247</v>
      </c>
      <c r="R13" s="10" t="s">
        <v>248</v>
      </c>
      <c r="S13" s="10" t="s">
        <v>266</v>
      </c>
      <c r="T13" s="10" t="s">
        <v>247</v>
      </c>
      <c r="U13" s="10" t="s">
        <v>248</v>
      </c>
      <c r="V13" s="10" t="s">
        <v>251</v>
      </c>
      <c r="W13" s="10" t="s">
        <v>204</v>
      </c>
      <c r="X13" s="11">
        <v>44104</v>
      </c>
      <c r="Y13" s="11">
        <v>44104</v>
      </c>
      <c r="Z13" s="10">
        <v>6</v>
      </c>
      <c r="AA13" s="10">
        <v>274</v>
      </c>
      <c r="AB13" s="10">
        <v>0</v>
      </c>
      <c r="AC13" s="11">
        <v>44105</v>
      </c>
      <c r="AG13" s="10" t="s">
        <v>176</v>
      </c>
      <c r="AH13" s="11">
        <v>44217</v>
      </c>
      <c r="AI13" s="11">
        <v>44196</v>
      </c>
    </row>
    <row r="14" spans="1:36" s="10" customFormat="1" x14ac:dyDescent="0.25">
      <c r="A14" s="10">
        <v>2020</v>
      </c>
      <c r="B14" s="11">
        <v>44105</v>
      </c>
      <c r="C14" s="11">
        <v>44196</v>
      </c>
      <c r="D14" s="10" t="s">
        <v>91</v>
      </c>
      <c r="F14" s="12" t="s">
        <v>191</v>
      </c>
      <c r="G14" s="12" t="s">
        <v>191</v>
      </c>
      <c r="H14" s="16" t="s">
        <v>185</v>
      </c>
      <c r="I14" s="13" t="s">
        <v>137</v>
      </c>
      <c r="J14" s="10" t="s">
        <v>138</v>
      </c>
      <c r="K14" s="10" t="s">
        <v>121</v>
      </c>
      <c r="L14" s="10" t="s">
        <v>101</v>
      </c>
      <c r="M14" s="10" t="s">
        <v>205</v>
      </c>
      <c r="N14" s="10" t="s">
        <v>103</v>
      </c>
      <c r="O14" s="10">
        <v>1</v>
      </c>
      <c r="P14" s="10">
        <v>619</v>
      </c>
      <c r="Q14" s="10" t="s">
        <v>247</v>
      </c>
      <c r="R14" s="10" t="s">
        <v>248</v>
      </c>
      <c r="S14" s="10" t="s">
        <v>266</v>
      </c>
      <c r="T14" s="10" t="s">
        <v>247</v>
      </c>
      <c r="U14" s="10" t="s">
        <v>248</v>
      </c>
      <c r="V14" s="10" t="s">
        <v>252</v>
      </c>
      <c r="W14" s="10" t="s">
        <v>205</v>
      </c>
      <c r="X14" s="11">
        <v>44107</v>
      </c>
      <c r="Y14" s="11">
        <v>44107</v>
      </c>
      <c r="Z14" s="10">
        <v>7</v>
      </c>
      <c r="AA14" s="10">
        <v>619</v>
      </c>
      <c r="AB14" s="10">
        <v>0</v>
      </c>
      <c r="AC14" s="11">
        <v>44110</v>
      </c>
      <c r="AG14" s="10" t="s">
        <v>176</v>
      </c>
      <c r="AH14" s="11">
        <v>44217</v>
      </c>
      <c r="AI14" s="11">
        <v>44196</v>
      </c>
    </row>
    <row r="15" spans="1:36" s="10" customFormat="1" x14ac:dyDescent="0.25">
      <c r="A15" s="10">
        <v>2020</v>
      </c>
      <c r="B15" s="11">
        <v>44105</v>
      </c>
      <c r="C15" s="11">
        <v>44196</v>
      </c>
      <c r="D15" s="10" t="s">
        <v>91</v>
      </c>
      <c r="F15" s="12" t="s">
        <v>183</v>
      </c>
      <c r="G15" s="12" t="s">
        <v>183</v>
      </c>
      <c r="H15" s="10" t="s">
        <v>176</v>
      </c>
      <c r="I15" s="13" t="s">
        <v>139</v>
      </c>
      <c r="J15" s="10" t="s">
        <v>140</v>
      </c>
      <c r="K15" s="10" t="s">
        <v>122</v>
      </c>
      <c r="L15" s="10" t="s">
        <v>101</v>
      </c>
      <c r="M15" s="10" t="s">
        <v>206</v>
      </c>
      <c r="N15" s="10" t="s">
        <v>103</v>
      </c>
      <c r="O15" s="10">
        <v>1</v>
      </c>
      <c r="P15" s="10">
        <v>638</v>
      </c>
      <c r="Q15" s="10" t="s">
        <v>247</v>
      </c>
      <c r="R15" s="10" t="s">
        <v>248</v>
      </c>
      <c r="S15" s="10" t="s">
        <v>266</v>
      </c>
      <c r="T15" s="10" t="s">
        <v>247</v>
      </c>
      <c r="U15" s="10" t="s">
        <v>248</v>
      </c>
      <c r="V15" s="10" t="s">
        <v>252</v>
      </c>
      <c r="W15" s="10" t="s">
        <v>206</v>
      </c>
      <c r="X15" s="11">
        <v>44104</v>
      </c>
      <c r="Y15" s="11">
        <v>44104</v>
      </c>
      <c r="Z15" s="10">
        <v>8</v>
      </c>
      <c r="AA15" s="10">
        <v>638</v>
      </c>
      <c r="AB15" s="10">
        <v>0</v>
      </c>
      <c r="AC15" s="11">
        <v>44109</v>
      </c>
      <c r="AG15" s="10" t="s">
        <v>176</v>
      </c>
      <c r="AH15" s="11">
        <v>44217</v>
      </c>
      <c r="AI15" s="11">
        <v>44196</v>
      </c>
    </row>
    <row r="16" spans="1:36" s="10" customFormat="1" x14ac:dyDescent="0.25">
      <c r="A16" s="10">
        <v>2020</v>
      </c>
      <c r="B16" s="11">
        <v>44105</v>
      </c>
      <c r="C16" s="11">
        <v>44196</v>
      </c>
      <c r="D16" s="10" t="s">
        <v>91</v>
      </c>
      <c r="F16" s="10" t="s">
        <v>186</v>
      </c>
      <c r="G16" s="10" t="s">
        <v>186</v>
      </c>
      <c r="H16" s="10" t="s">
        <v>176</v>
      </c>
      <c r="I16" s="13" t="s">
        <v>141</v>
      </c>
      <c r="J16" s="10" t="s">
        <v>142</v>
      </c>
      <c r="K16" s="10" t="s">
        <v>123</v>
      </c>
      <c r="L16" s="10" t="s">
        <v>101</v>
      </c>
      <c r="M16" s="10" t="s">
        <v>207</v>
      </c>
      <c r="N16" s="10" t="s">
        <v>103</v>
      </c>
      <c r="O16" s="10">
        <v>1</v>
      </c>
      <c r="P16" s="10">
        <v>0</v>
      </c>
      <c r="Q16" s="10" t="s">
        <v>247</v>
      </c>
      <c r="R16" s="10" t="s">
        <v>248</v>
      </c>
      <c r="S16" s="10" t="s">
        <v>266</v>
      </c>
      <c r="T16" s="10" t="s">
        <v>247</v>
      </c>
      <c r="U16" s="10" t="s">
        <v>248</v>
      </c>
      <c r="V16" s="10" t="s">
        <v>252</v>
      </c>
      <c r="W16" s="10" t="s">
        <v>207</v>
      </c>
      <c r="X16" s="11">
        <v>44110</v>
      </c>
      <c r="Y16" s="11">
        <v>44110</v>
      </c>
      <c r="Z16" s="10">
        <v>9</v>
      </c>
      <c r="AA16" s="10">
        <v>0</v>
      </c>
      <c r="AB16" s="10">
        <v>300</v>
      </c>
      <c r="AC16" s="11">
        <v>44111</v>
      </c>
      <c r="AG16" s="10" t="s">
        <v>176</v>
      </c>
      <c r="AH16" s="11">
        <v>44217</v>
      </c>
      <c r="AI16" s="11">
        <v>44196</v>
      </c>
    </row>
    <row r="17" spans="1:35" s="10" customFormat="1" x14ac:dyDescent="0.25">
      <c r="A17" s="10">
        <v>2020</v>
      </c>
      <c r="B17" s="11">
        <v>44105</v>
      </c>
      <c r="C17" s="11">
        <v>44196</v>
      </c>
      <c r="D17" s="10" t="s">
        <v>91</v>
      </c>
      <c r="F17" s="12" t="s">
        <v>191</v>
      </c>
      <c r="G17" s="12" t="s">
        <v>191</v>
      </c>
      <c r="H17" s="16" t="s">
        <v>185</v>
      </c>
      <c r="I17" s="13" t="s">
        <v>137</v>
      </c>
      <c r="J17" s="10" t="s">
        <v>138</v>
      </c>
      <c r="K17" s="10" t="s">
        <v>121</v>
      </c>
      <c r="L17" s="10" t="s">
        <v>101</v>
      </c>
      <c r="M17" s="10" t="s">
        <v>208</v>
      </c>
      <c r="N17" s="10" t="s">
        <v>103</v>
      </c>
      <c r="O17" s="10">
        <v>1</v>
      </c>
      <c r="P17" s="10">
        <v>505.06</v>
      </c>
      <c r="Q17" s="10" t="s">
        <v>247</v>
      </c>
      <c r="R17" s="10" t="s">
        <v>248</v>
      </c>
      <c r="S17" s="10" t="s">
        <v>266</v>
      </c>
      <c r="T17" s="10" t="s">
        <v>247</v>
      </c>
      <c r="U17" s="10" t="s">
        <v>248</v>
      </c>
      <c r="V17" s="10" t="s">
        <v>253</v>
      </c>
      <c r="W17" s="10" t="s">
        <v>208</v>
      </c>
      <c r="X17" s="11">
        <v>44105</v>
      </c>
      <c r="Y17" s="11">
        <v>44105</v>
      </c>
      <c r="Z17" s="10">
        <v>10</v>
      </c>
      <c r="AA17" s="10">
        <v>505.06</v>
      </c>
      <c r="AB17" s="10">
        <v>0</v>
      </c>
      <c r="AC17" s="11">
        <v>44109</v>
      </c>
      <c r="AG17" s="10" t="s">
        <v>176</v>
      </c>
      <c r="AH17" s="11">
        <v>44217</v>
      </c>
      <c r="AI17" s="11">
        <v>44196</v>
      </c>
    </row>
    <row r="18" spans="1:35" s="10" customFormat="1" x14ac:dyDescent="0.25">
      <c r="A18" s="10">
        <v>2020</v>
      </c>
      <c r="B18" s="11">
        <v>44105</v>
      </c>
      <c r="C18" s="11">
        <v>44196</v>
      </c>
      <c r="D18" s="10" t="s">
        <v>91</v>
      </c>
      <c r="F18" s="17" t="s">
        <v>179</v>
      </c>
      <c r="G18" s="16" t="s">
        <v>179</v>
      </c>
      <c r="H18" s="16" t="s">
        <v>195</v>
      </c>
      <c r="I18" s="16" t="s">
        <v>145</v>
      </c>
      <c r="J18" s="10" t="s">
        <v>146</v>
      </c>
      <c r="K18" s="10" t="s">
        <v>124</v>
      </c>
      <c r="L18" s="10" t="s">
        <v>101</v>
      </c>
      <c r="M18" s="10" t="s">
        <v>209</v>
      </c>
      <c r="N18" s="10" t="s">
        <v>103</v>
      </c>
      <c r="O18" s="10">
        <v>5</v>
      </c>
      <c r="P18" s="10">
        <v>4092.6</v>
      </c>
      <c r="Q18" s="10" t="s">
        <v>247</v>
      </c>
      <c r="R18" s="10" t="s">
        <v>248</v>
      </c>
      <c r="S18" s="10" t="s">
        <v>266</v>
      </c>
      <c r="T18" s="10" t="s">
        <v>247</v>
      </c>
      <c r="U18" s="10" t="s">
        <v>248</v>
      </c>
      <c r="V18" s="10" t="s">
        <v>251</v>
      </c>
      <c r="W18" s="10" t="s">
        <v>209</v>
      </c>
      <c r="X18" s="11">
        <v>44105</v>
      </c>
      <c r="Y18" s="11">
        <v>44105</v>
      </c>
      <c r="Z18" s="10">
        <v>11</v>
      </c>
      <c r="AA18" s="10">
        <v>4092.6</v>
      </c>
      <c r="AB18" s="10">
        <v>0</v>
      </c>
      <c r="AC18" s="11">
        <v>44109</v>
      </c>
      <c r="AG18" s="10" t="s">
        <v>176</v>
      </c>
      <c r="AH18" s="11">
        <v>44217</v>
      </c>
      <c r="AI18" s="11">
        <v>44196</v>
      </c>
    </row>
    <row r="19" spans="1:35" s="10" customFormat="1" x14ac:dyDescent="0.25">
      <c r="A19" s="10">
        <v>2020</v>
      </c>
      <c r="B19" s="11">
        <v>44105</v>
      </c>
      <c r="C19" s="11">
        <v>44196</v>
      </c>
      <c r="D19" s="10" t="s">
        <v>91</v>
      </c>
      <c r="F19" s="17" t="s">
        <v>179</v>
      </c>
      <c r="G19" s="16" t="s">
        <v>179</v>
      </c>
      <c r="H19" s="16" t="s">
        <v>195</v>
      </c>
      <c r="I19" s="16" t="s">
        <v>145</v>
      </c>
      <c r="J19" s="10" t="s">
        <v>146</v>
      </c>
      <c r="K19" s="10" t="s">
        <v>124</v>
      </c>
      <c r="L19" s="10" t="s">
        <v>101</v>
      </c>
      <c r="M19" s="10" t="s">
        <v>210</v>
      </c>
      <c r="N19" s="10" t="s">
        <v>103</v>
      </c>
      <c r="O19" s="10">
        <v>1</v>
      </c>
      <c r="P19" s="10">
        <v>1363</v>
      </c>
      <c r="Q19" s="10" t="s">
        <v>247</v>
      </c>
      <c r="R19" s="10" t="s">
        <v>248</v>
      </c>
      <c r="S19" s="10" t="s">
        <v>266</v>
      </c>
      <c r="T19" s="10" t="s">
        <v>247</v>
      </c>
      <c r="U19" s="10" t="s">
        <v>248</v>
      </c>
      <c r="V19" s="10" t="s">
        <v>251</v>
      </c>
      <c r="W19" s="10" t="s">
        <v>210</v>
      </c>
      <c r="X19" s="11">
        <v>44104</v>
      </c>
      <c r="Y19" s="11">
        <v>44104</v>
      </c>
      <c r="Z19" s="10">
        <v>12</v>
      </c>
      <c r="AA19" s="10">
        <v>1363</v>
      </c>
      <c r="AB19" s="10">
        <v>0</v>
      </c>
      <c r="AC19" s="11">
        <v>44109</v>
      </c>
      <c r="AG19" s="10" t="s">
        <v>176</v>
      </c>
      <c r="AH19" s="11">
        <v>44217</v>
      </c>
      <c r="AI19" s="11">
        <v>44196</v>
      </c>
    </row>
    <row r="20" spans="1:35" s="10" customFormat="1" x14ac:dyDescent="0.25">
      <c r="A20" s="10">
        <v>2020</v>
      </c>
      <c r="B20" s="11">
        <v>44105</v>
      </c>
      <c r="C20" s="11">
        <v>44196</v>
      </c>
      <c r="D20" s="10" t="s">
        <v>91</v>
      </c>
      <c r="F20" s="12" t="s">
        <v>187</v>
      </c>
      <c r="G20" s="12" t="s">
        <v>187</v>
      </c>
      <c r="H20" s="10" t="s">
        <v>185</v>
      </c>
      <c r="I20" s="15" t="s">
        <v>143</v>
      </c>
      <c r="J20" s="10" t="s">
        <v>130</v>
      </c>
      <c r="K20" s="10" t="s">
        <v>119</v>
      </c>
      <c r="L20" s="10" t="s">
        <v>101</v>
      </c>
      <c r="M20" s="10" t="s">
        <v>209</v>
      </c>
      <c r="N20" s="10" t="s">
        <v>103</v>
      </c>
      <c r="O20" s="10">
        <v>1</v>
      </c>
      <c r="P20" s="10">
        <v>1068</v>
      </c>
      <c r="Q20" s="10" t="s">
        <v>247</v>
      </c>
      <c r="R20" s="10" t="s">
        <v>248</v>
      </c>
      <c r="S20" s="10" t="s">
        <v>266</v>
      </c>
      <c r="T20" s="10" t="s">
        <v>247</v>
      </c>
      <c r="U20" s="10" t="s">
        <v>248</v>
      </c>
      <c r="V20" s="10" t="s">
        <v>253</v>
      </c>
      <c r="W20" s="10" t="s">
        <v>209</v>
      </c>
      <c r="X20" s="11">
        <v>44105</v>
      </c>
      <c r="Y20" s="11">
        <v>44105</v>
      </c>
      <c r="Z20" s="10">
        <v>13</v>
      </c>
      <c r="AA20" s="10">
        <v>1068</v>
      </c>
      <c r="AB20" s="10">
        <v>0</v>
      </c>
      <c r="AC20" s="11">
        <v>44110</v>
      </c>
      <c r="AG20" s="10" t="s">
        <v>176</v>
      </c>
      <c r="AH20" s="11">
        <v>44217</v>
      </c>
      <c r="AI20" s="11">
        <v>44196</v>
      </c>
    </row>
    <row r="21" spans="1:35" s="10" customFormat="1" x14ac:dyDescent="0.25">
      <c r="A21" s="10">
        <v>2020</v>
      </c>
      <c r="B21" s="11">
        <v>44105</v>
      </c>
      <c r="C21" s="11">
        <v>44196</v>
      </c>
      <c r="D21" s="10" t="s">
        <v>91</v>
      </c>
      <c r="F21" s="12" t="s">
        <v>192</v>
      </c>
      <c r="G21" s="12" t="s">
        <v>192</v>
      </c>
      <c r="H21" s="14" t="s">
        <v>185</v>
      </c>
      <c r="I21" s="15" t="s">
        <v>131</v>
      </c>
      <c r="J21" s="10" t="s">
        <v>132</v>
      </c>
      <c r="K21" s="10" t="s">
        <v>120</v>
      </c>
      <c r="L21" s="10" t="s">
        <v>101</v>
      </c>
      <c r="M21" s="10" t="s">
        <v>211</v>
      </c>
      <c r="N21" s="10" t="s">
        <v>103</v>
      </c>
      <c r="O21" s="10">
        <v>1</v>
      </c>
      <c r="P21" s="10">
        <v>300</v>
      </c>
      <c r="Q21" s="10" t="s">
        <v>247</v>
      </c>
      <c r="R21" s="10" t="s">
        <v>248</v>
      </c>
      <c r="S21" s="10" t="s">
        <v>266</v>
      </c>
      <c r="T21" s="10" t="s">
        <v>247</v>
      </c>
      <c r="U21" s="10" t="s">
        <v>248</v>
      </c>
      <c r="V21" s="10" t="s">
        <v>251</v>
      </c>
      <c r="W21" s="10" t="s">
        <v>211</v>
      </c>
      <c r="X21" s="11">
        <v>44104</v>
      </c>
      <c r="Y21" s="11">
        <v>44104</v>
      </c>
      <c r="Z21" s="10">
        <v>14</v>
      </c>
      <c r="AA21" s="10">
        <v>300</v>
      </c>
      <c r="AB21" s="10">
        <v>0</v>
      </c>
      <c r="AC21" s="11">
        <v>44110</v>
      </c>
      <c r="AG21" s="10" t="s">
        <v>176</v>
      </c>
      <c r="AH21" s="11">
        <v>44217</v>
      </c>
      <c r="AI21" s="11">
        <v>44196</v>
      </c>
    </row>
    <row r="22" spans="1:35" s="10" customFormat="1" x14ac:dyDescent="0.25">
      <c r="A22" s="10">
        <v>2020</v>
      </c>
      <c r="B22" s="11">
        <v>44105</v>
      </c>
      <c r="C22" s="11">
        <v>44196</v>
      </c>
      <c r="D22" s="10" t="s">
        <v>91</v>
      </c>
      <c r="F22" s="12" t="s">
        <v>196</v>
      </c>
      <c r="G22" s="12" t="s">
        <v>196</v>
      </c>
      <c r="H22" s="14" t="s">
        <v>185</v>
      </c>
      <c r="I22" s="13" t="s">
        <v>150</v>
      </c>
      <c r="J22" s="10" t="s">
        <v>149</v>
      </c>
      <c r="K22" s="10" t="s">
        <v>125</v>
      </c>
      <c r="L22" s="10" t="s">
        <v>101</v>
      </c>
      <c r="M22" s="10" t="s">
        <v>212</v>
      </c>
      <c r="N22" s="10" t="s">
        <v>103</v>
      </c>
      <c r="O22" s="10">
        <v>2</v>
      </c>
      <c r="P22" s="10">
        <v>1100</v>
      </c>
      <c r="Q22" s="10" t="s">
        <v>247</v>
      </c>
      <c r="R22" s="10" t="s">
        <v>248</v>
      </c>
      <c r="S22" s="10" t="s">
        <v>266</v>
      </c>
      <c r="T22" s="10" t="s">
        <v>247</v>
      </c>
      <c r="U22" s="10" t="s">
        <v>248</v>
      </c>
      <c r="V22" s="10" t="s">
        <v>251</v>
      </c>
      <c r="W22" s="10" t="s">
        <v>212</v>
      </c>
      <c r="X22" s="11">
        <v>44099</v>
      </c>
      <c r="Y22" s="11">
        <v>44099</v>
      </c>
      <c r="Z22" s="10">
        <v>15</v>
      </c>
      <c r="AA22" s="10">
        <v>1100</v>
      </c>
      <c r="AB22" s="10">
        <v>0</v>
      </c>
      <c r="AC22" s="11">
        <v>44111</v>
      </c>
      <c r="AG22" s="10" t="s">
        <v>176</v>
      </c>
      <c r="AH22" s="11">
        <v>44217</v>
      </c>
      <c r="AI22" s="11">
        <v>44196</v>
      </c>
    </row>
    <row r="23" spans="1:35" s="10" customFormat="1" x14ac:dyDescent="0.25">
      <c r="A23" s="10">
        <v>2020</v>
      </c>
      <c r="B23" s="11">
        <v>44105</v>
      </c>
      <c r="C23" s="11">
        <v>44196</v>
      </c>
      <c r="D23" s="10" t="s">
        <v>91</v>
      </c>
      <c r="F23" s="12" t="s">
        <v>196</v>
      </c>
      <c r="G23" s="12" t="s">
        <v>196</v>
      </c>
      <c r="H23" s="14" t="s">
        <v>185</v>
      </c>
      <c r="I23" s="13" t="s">
        <v>150</v>
      </c>
      <c r="J23" s="10" t="s">
        <v>149</v>
      </c>
      <c r="K23" s="10" t="s">
        <v>125</v>
      </c>
      <c r="L23" s="10" t="s">
        <v>101</v>
      </c>
      <c r="M23" s="10" t="s">
        <v>213</v>
      </c>
      <c r="N23" s="10" t="s">
        <v>103</v>
      </c>
      <c r="O23" s="10">
        <v>2</v>
      </c>
      <c r="P23" s="10">
        <v>1071</v>
      </c>
      <c r="Q23" s="10" t="s">
        <v>247</v>
      </c>
      <c r="R23" s="10" t="s">
        <v>248</v>
      </c>
      <c r="S23" s="10" t="s">
        <v>266</v>
      </c>
      <c r="T23" s="10" t="s">
        <v>247</v>
      </c>
      <c r="U23" s="10" t="s">
        <v>248</v>
      </c>
      <c r="V23" s="10" t="s">
        <v>251</v>
      </c>
      <c r="W23" s="10" t="s">
        <v>213</v>
      </c>
      <c r="X23" s="11">
        <v>44105</v>
      </c>
      <c r="Y23" s="11">
        <v>44105</v>
      </c>
      <c r="Z23" s="10">
        <v>16</v>
      </c>
      <c r="AA23" s="10">
        <v>1071</v>
      </c>
      <c r="AB23" s="10">
        <v>0</v>
      </c>
      <c r="AC23" s="11">
        <v>44111</v>
      </c>
      <c r="AG23" s="10" t="s">
        <v>176</v>
      </c>
      <c r="AH23" s="11">
        <v>44217</v>
      </c>
      <c r="AI23" s="11">
        <v>44196</v>
      </c>
    </row>
    <row r="24" spans="1:35" s="10" customFormat="1" x14ac:dyDescent="0.25">
      <c r="A24" s="10">
        <v>2020</v>
      </c>
      <c r="B24" s="11">
        <v>44105</v>
      </c>
      <c r="C24" s="11">
        <v>44196</v>
      </c>
      <c r="D24" s="10" t="s">
        <v>91</v>
      </c>
      <c r="F24" s="12" t="s">
        <v>196</v>
      </c>
      <c r="G24" s="12" t="s">
        <v>196</v>
      </c>
      <c r="H24" s="14" t="s">
        <v>185</v>
      </c>
      <c r="I24" s="13" t="s">
        <v>150</v>
      </c>
      <c r="J24" s="10" t="s">
        <v>149</v>
      </c>
      <c r="K24" s="10" t="s">
        <v>125</v>
      </c>
      <c r="L24" s="10" t="s">
        <v>101</v>
      </c>
      <c r="M24" s="10" t="s">
        <v>214</v>
      </c>
      <c r="N24" s="10" t="s">
        <v>103</v>
      </c>
      <c r="O24" s="10">
        <v>2</v>
      </c>
      <c r="P24" s="10">
        <v>600</v>
      </c>
      <c r="Q24" s="10" t="s">
        <v>247</v>
      </c>
      <c r="R24" s="10" t="s">
        <v>248</v>
      </c>
      <c r="S24" s="10" t="s">
        <v>266</v>
      </c>
      <c r="T24" s="10" t="s">
        <v>247</v>
      </c>
      <c r="U24" s="10" t="s">
        <v>248</v>
      </c>
      <c r="V24" s="10" t="s">
        <v>254</v>
      </c>
      <c r="W24" s="10" t="s">
        <v>214</v>
      </c>
      <c r="X24" s="11">
        <v>44106</v>
      </c>
      <c r="Y24" s="11">
        <v>44106</v>
      </c>
      <c r="Z24" s="10">
        <v>17</v>
      </c>
      <c r="AA24" s="10">
        <v>600</v>
      </c>
      <c r="AB24" s="10">
        <v>0</v>
      </c>
      <c r="AC24" s="11">
        <v>44111</v>
      </c>
      <c r="AG24" s="10" t="s">
        <v>176</v>
      </c>
      <c r="AH24" s="11">
        <v>44217</v>
      </c>
      <c r="AI24" s="11">
        <v>44196</v>
      </c>
    </row>
    <row r="25" spans="1:35" s="10" customFormat="1" x14ac:dyDescent="0.25">
      <c r="A25" s="10">
        <v>2020</v>
      </c>
      <c r="B25" s="11">
        <v>44105</v>
      </c>
      <c r="C25" s="11">
        <v>44196</v>
      </c>
      <c r="D25" s="10" t="s">
        <v>91</v>
      </c>
      <c r="F25" s="10" t="s">
        <v>188</v>
      </c>
      <c r="G25" s="10" t="s">
        <v>188</v>
      </c>
      <c r="H25" s="16" t="s">
        <v>176</v>
      </c>
      <c r="I25" s="15" t="s">
        <v>147</v>
      </c>
      <c r="J25" s="10" t="s">
        <v>148</v>
      </c>
      <c r="K25" s="10" t="s">
        <v>126</v>
      </c>
      <c r="L25" s="10" t="s">
        <v>101</v>
      </c>
      <c r="M25" s="10" t="s">
        <v>215</v>
      </c>
      <c r="N25" s="10" t="s">
        <v>103</v>
      </c>
      <c r="O25" s="10">
        <v>1</v>
      </c>
      <c r="P25" s="10">
        <v>1300</v>
      </c>
      <c r="Q25" s="10" t="s">
        <v>247</v>
      </c>
      <c r="R25" s="10" t="s">
        <v>248</v>
      </c>
      <c r="S25" s="10" t="s">
        <v>266</v>
      </c>
      <c r="T25" s="10" t="s">
        <v>247</v>
      </c>
      <c r="U25" s="10" t="s">
        <v>248</v>
      </c>
      <c r="V25" s="10" t="s">
        <v>251</v>
      </c>
      <c r="W25" s="10" t="s">
        <v>215</v>
      </c>
      <c r="X25" s="11">
        <v>44113</v>
      </c>
      <c r="Y25" s="11">
        <v>44113</v>
      </c>
      <c r="Z25" s="10">
        <v>18</v>
      </c>
      <c r="AA25" s="10">
        <v>1300</v>
      </c>
      <c r="AB25" s="10">
        <v>0</v>
      </c>
      <c r="AC25" s="11">
        <v>44118</v>
      </c>
      <c r="AG25" s="10" t="s">
        <v>176</v>
      </c>
      <c r="AH25" s="11">
        <v>44217</v>
      </c>
      <c r="AI25" s="11">
        <v>44196</v>
      </c>
    </row>
    <row r="26" spans="1:35" s="10" customFormat="1" x14ac:dyDescent="0.25">
      <c r="A26" s="10">
        <v>2020</v>
      </c>
      <c r="B26" s="11">
        <v>44105</v>
      </c>
      <c r="C26" s="11">
        <v>44196</v>
      </c>
      <c r="D26" s="10" t="s">
        <v>91</v>
      </c>
      <c r="F26" s="10" t="s">
        <v>188</v>
      </c>
      <c r="G26" s="10" t="s">
        <v>188</v>
      </c>
      <c r="H26" s="16" t="s">
        <v>176</v>
      </c>
      <c r="I26" s="15" t="s">
        <v>147</v>
      </c>
      <c r="J26" s="10" t="s">
        <v>148</v>
      </c>
      <c r="K26" s="10" t="s">
        <v>126</v>
      </c>
      <c r="L26" s="10" t="s">
        <v>101</v>
      </c>
      <c r="M26" s="10" t="s">
        <v>216</v>
      </c>
      <c r="N26" s="10" t="s">
        <v>103</v>
      </c>
      <c r="O26" s="10">
        <v>1</v>
      </c>
      <c r="P26" s="10">
        <v>1500</v>
      </c>
      <c r="Q26" s="10" t="s">
        <v>247</v>
      </c>
      <c r="R26" s="10" t="s">
        <v>248</v>
      </c>
      <c r="S26" s="10" t="s">
        <v>266</v>
      </c>
      <c r="T26" s="10" t="s">
        <v>247</v>
      </c>
      <c r="U26" s="10" t="s">
        <v>248</v>
      </c>
      <c r="V26" s="10" t="s">
        <v>251</v>
      </c>
      <c r="W26" s="10" t="s">
        <v>216</v>
      </c>
      <c r="X26" s="11">
        <v>44116</v>
      </c>
      <c r="Y26" s="11">
        <v>44116</v>
      </c>
      <c r="Z26" s="10">
        <v>19</v>
      </c>
      <c r="AA26" s="10">
        <v>1500</v>
      </c>
      <c r="AB26" s="10">
        <v>0</v>
      </c>
      <c r="AC26" s="11">
        <v>44118</v>
      </c>
      <c r="AG26" s="10" t="s">
        <v>176</v>
      </c>
      <c r="AH26" s="11">
        <v>44217</v>
      </c>
      <c r="AI26" s="11">
        <v>44196</v>
      </c>
    </row>
    <row r="27" spans="1:35" s="10" customFormat="1" x14ac:dyDescent="0.25">
      <c r="A27" s="10">
        <v>2020</v>
      </c>
      <c r="B27" s="11">
        <v>44105</v>
      </c>
      <c r="C27" s="11">
        <v>44196</v>
      </c>
      <c r="D27" s="10" t="s">
        <v>91</v>
      </c>
      <c r="F27" s="17" t="s">
        <v>179</v>
      </c>
      <c r="G27" s="16" t="s">
        <v>179</v>
      </c>
      <c r="H27" s="16" t="s">
        <v>195</v>
      </c>
      <c r="I27" s="16" t="s">
        <v>145</v>
      </c>
      <c r="J27" s="10" t="s">
        <v>146</v>
      </c>
      <c r="K27" s="10" t="s">
        <v>124</v>
      </c>
      <c r="L27" s="10" t="s">
        <v>101</v>
      </c>
      <c r="M27" s="10" t="s">
        <v>217</v>
      </c>
      <c r="N27" s="10" t="s">
        <v>103</v>
      </c>
      <c r="O27" s="10">
        <v>1</v>
      </c>
      <c r="P27" s="10">
        <v>500</v>
      </c>
      <c r="Q27" s="10" t="s">
        <v>247</v>
      </c>
      <c r="R27" s="10" t="s">
        <v>248</v>
      </c>
      <c r="S27" s="10" t="s">
        <v>266</v>
      </c>
      <c r="T27" s="10" t="s">
        <v>247</v>
      </c>
      <c r="U27" s="10" t="s">
        <v>248</v>
      </c>
      <c r="V27" s="10" t="s">
        <v>255</v>
      </c>
      <c r="W27" s="10" t="s">
        <v>217</v>
      </c>
      <c r="X27" s="11">
        <v>44110</v>
      </c>
      <c r="Y27" s="11">
        <v>44110</v>
      </c>
      <c r="Z27" s="10">
        <v>20</v>
      </c>
      <c r="AA27" s="10">
        <v>500</v>
      </c>
      <c r="AB27" s="10">
        <v>0</v>
      </c>
      <c r="AC27" s="11">
        <v>44113</v>
      </c>
      <c r="AG27" s="10" t="s">
        <v>176</v>
      </c>
      <c r="AH27" s="11">
        <v>44217</v>
      </c>
      <c r="AI27" s="11">
        <v>44196</v>
      </c>
    </row>
    <row r="28" spans="1:35" s="10" customFormat="1" x14ac:dyDescent="0.25">
      <c r="A28" s="10">
        <v>2020</v>
      </c>
      <c r="B28" s="11">
        <v>44105</v>
      </c>
      <c r="C28" s="11">
        <v>44196</v>
      </c>
      <c r="D28" s="10" t="s">
        <v>91</v>
      </c>
      <c r="F28" s="12" t="s">
        <v>187</v>
      </c>
      <c r="G28" s="12" t="s">
        <v>187</v>
      </c>
      <c r="H28" s="10" t="s">
        <v>185</v>
      </c>
      <c r="I28" s="15" t="s">
        <v>143</v>
      </c>
      <c r="J28" s="10" t="s">
        <v>130</v>
      </c>
      <c r="K28" s="10" t="s">
        <v>119</v>
      </c>
      <c r="L28" s="10" t="s">
        <v>101</v>
      </c>
      <c r="M28" s="10" t="s">
        <v>218</v>
      </c>
      <c r="N28" s="10" t="s">
        <v>103</v>
      </c>
      <c r="O28" s="10">
        <v>1</v>
      </c>
      <c r="P28" s="10">
        <v>250</v>
      </c>
      <c r="Q28" s="10" t="s">
        <v>247</v>
      </c>
      <c r="R28" s="10" t="s">
        <v>248</v>
      </c>
      <c r="S28" s="10" t="s">
        <v>266</v>
      </c>
      <c r="T28" s="10" t="s">
        <v>247</v>
      </c>
      <c r="U28" s="10" t="s">
        <v>248</v>
      </c>
      <c r="V28" s="10" t="s">
        <v>252</v>
      </c>
      <c r="W28" s="10" t="s">
        <v>218</v>
      </c>
      <c r="X28" s="11">
        <v>44107</v>
      </c>
      <c r="Y28" s="11">
        <v>44107</v>
      </c>
      <c r="Z28" s="10">
        <v>21</v>
      </c>
      <c r="AA28" s="10">
        <v>250</v>
      </c>
      <c r="AB28" s="10">
        <v>0</v>
      </c>
      <c r="AC28" s="11">
        <v>44113</v>
      </c>
      <c r="AG28" s="10" t="s">
        <v>176</v>
      </c>
      <c r="AH28" s="11">
        <v>44217</v>
      </c>
      <c r="AI28" s="11">
        <v>44196</v>
      </c>
    </row>
    <row r="29" spans="1:35" s="10" customFormat="1" x14ac:dyDescent="0.25">
      <c r="A29" s="10">
        <v>2020</v>
      </c>
      <c r="B29" s="11">
        <v>44105</v>
      </c>
      <c r="C29" s="11">
        <v>44196</v>
      </c>
      <c r="D29" s="10" t="s">
        <v>91</v>
      </c>
      <c r="F29" s="17" t="s">
        <v>179</v>
      </c>
      <c r="G29" s="16" t="s">
        <v>179</v>
      </c>
      <c r="H29" s="16" t="s">
        <v>195</v>
      </c>
      <c r="I29" s="16" t="s">
        <v>145</v>
      </c>
      <c r="J29" s="10" t="s">
        <v>146</v>
      </c>
      <c r="K29" s="10" t="s">
        <v>124</v>
      </c>
      <c r="L29" s="10" t="s">
        <v>101</v>
      </c>
      <c r="M29" s="10" t="s">
        <v>219</v>
      </c>
      <c r="N29" s="10" t="s">
        <v>103</v>
      </c>
      <c r="O29" s="10">
        <v>1</v>
      </c>
      <c r="P29" s="10">
        <v>228</v>
      </c>
      <c r="Q29" s="10" t="s">
        <v>247</v>
      </c>
      <c r="R29" s="10" t="s">
        <v>248</v>
      </c>
      <c r="S29" s="10" t="s">
        <v>266</v>
      </c>
      <c r="T29" s="10" t="s">
        <v>247</v>
      </c>
      <c r="U29" s="10" t="s">
        <v>248</v>
      </c>
      <c r="V29" s="10" t="s">
        <v>250</v>
      </c>
      <c r="W29" s="10" t="s">
        <v>219</v>
      </c>
      <c r="X29" s="11">
        <v>44116</v>
      </c>
      <c r="Y29" s="11">
        <v>44116</v>
      </c>
      <c r="Z29" s="10">
        <v>22</v>
      </c>
      <c r="AA29" s="10">
        <v>228</v>
      </c>
      <c r="AB29" s="10">
        <v>0</v>
      </c>
      <c r="AC29" s="11">
        <v>44116</v>
      </c>
      <c r="AG29" s="10" t="s">
        <v>176</v>
      </c>
      <c r="AH29" s="11">
        <v>44217</v>
      </c>
      <c r="AI29" s="11">
        <v>44196</v>
      </c>
    </row>
    <row r="30" spans="1:35" s="10" customFormat="1" x14ac:dyDescent="0.25">
      <c r="A30" s="10">
        <v>2020</v>
      </c>
      <c r="B30" s="11">
        <v>44105</v>
      </c>
      <c r="C30" s="11">
        <v>44196</v>
      </c>
      <c r="D30" s="10" t="s">
        <v>91</v>
      </c>
      <c r="F30" s="17" t="s">
        <v>174</v>
      </c>
      <c r="G30" s="16" t="s">
        <v>180</v>
      </c>
      <c r="H30" s="10" t="s">
        <v>176</v>
      </c>
      <c r="I30" s="13" t="s">
        <v>153</v>
      </c>
      <c r="J30" s="10" t="s">
        <v>154</v>
      </c>
      <c r="K30" s="10" t="s">
        <v>127</v>
      </c>
      <c r="L30" s="10" t="s">
        <v>101</v>
      </c>
      <c r="M30" s="10" t="s">
        <v>220</v>
      </c>
      <c r="N30" s="10" t="s">
        <v>103</v>
      </c>
      <c r="O30" s="10">
        <v>2</v>
      </c>
      <c r="P30" s="10">
        <v>799</v>
      </c>
      <c r="Q30" s="10" t="s">
        <v>247</v>
      </c>
      <c r="R30" s="10" t="s">
        <v>248</v>
      </c>
      <c r="S30" s="10" t="s">
        <v>266</v>
      </c>
      <c r="T30" s="10" t="s">
        <v>247</v>
      </c>
      <c r="U30" s="10" t="s">
        <v>248</v>
      </c>
      <c r="V30" s="10" t="s">
        <v>252</v>
      </c>
      <c r="W30" s="10" t="s">
        <v>220</v>
      </c>
      <c r="X30" s="11">
        <v>44114</v>
      </c>
      <c r="Y30" s="11">
        <v>44114</v>
      </c>
      <c r="Z30" s="10">
        <v>23</v>
      </c>
      <c r="AA30" s="10">
        <v>799</v>
      </c>
      <c r="AB30" s="10">
        <v>0</v>
      </c>
      <c r="AC30" s="11">
        <v>44117</v>
      </c>
      <c r="AG30" s="10" t="s">
        <v>176</v>
      </c>
      <c r="AH30" s="11">
        <v>44217</v>
      </c>
      <c r="AI30" s="11">
        <v>44196</v>
      </c>
    </row>
    <row r="31" spans="1:35" s="10" customFormat="1" x14ac:dyDescent="0.25">
      <c r="A31" s="10">
        <v>2020</v>
      </c>
      <c r="B31" s="11">
        <v>44105</v>
      </c>
      <c r="C31" s="11">
        <v>44196</v>
      </c>
      <c r="D31" s="10" t="s">
        <v>91</v>
      </c>
      <c r="F31" s="16" t="s">
        <v>189</v>
      </c>
      <c r="G31" s="16" t="s">
        <v>189</v>
      </c>
      <c r="H31" s="16" t="s">
        <v>195</v>
      </c>
      <c r="I31" s="13" t="s">
        <v>155</v>
      </c>
      <c r="J31" s="10" t="s">
        <v>156</v>
      </c>
      <c r="K31" s="10" t="s">
        <v>128</v>
      </c>
      <c r="L31" s="10" t="s">
        <v>101</v>
      </c>
      <c r="M31" s="10" t="s">
        <v>221</v>
      </c>
      <c r="N31" s="10" t="s">
        <v>103</v>
      </c>
      <c r="O31" s="10">
        <v>1</v>
      </c>
      <c r="P31" s="10">
        <v>6235.1</v>
      </c>
      <c r="Q31" s="10" t="s">
        <v>247</v>
      </c>
      <c r="R31" s="10" t="s">
        <v>248</v>
      </c>
      <c r="S31" s="10" t="s">
        <v>266</v>
      </c>
      <c r="T31" s="10" t="s">
        <v>247</v>
      </c>
      <c r="U31" s="10" t="s">
        <v>248</v>
      </c>
      <c r="V31" s="10" t="s">
        <v>256</v>
      </c>
      <c r="W31" s="10" t="s">
        <v>221</v>
      </c>
      <c r="X31" s="11">
        <v>44046</v>
      </c>
      <c r="Y31" s="11">
        <v>44074</v>
      </c>
      <c r="Z31" s="10">
        <v>24</v>
      </c>
      <c r="AA31" s="10">
        <v>6235.1</v>
      </c>
      <c r="AB31" s="10">
        <v>0</v>
      </c>
      <c r="AC31" s="11">
        <v>44117</v>
      </c>
      <c r="AG31" s="10" t="s">
        <v>176</v>
      </c>
      <c r="AH31" s="11">
        <v>44217</v>
      </c>
      <c r="AI31" s="11">
        <v>44196</v>
      </c>
    </row>
    <row r="32" spans="1:35" s="10" customFormat="1" x14ac:dyDescent="0.25">
      <c r="A32" s="10">
        <v>2020</v>
      </c>
      <c r="B32" s="11">
        <v>44105</v>
      </c>
      <c r="C32" s="11">
        <v>44196</v>
      </c>
      <c r="D32" s="10" t="s">
        <v>91</v>
      </c>
      <c r="F32" s="12" t="s">
        <v>196</v>
      </c>
      <c r="G32" s="12" t="s">
        <v>196</v>
      </c>
      <c r="H32" s="14" t="s">
        <v>185</v>
      </c>
      <c r="I32" s="13" t="s">
        <v>150</v>
      </c>
      <c r="J32" s="10" t="s">
        <v>149</v>
      </c>
      <c r="K32" s="10" t="s">
        <v>125</v>
      </c>
      <c r="L32" s="10" t="s">
        <v>101</v>
      </c>
      <c r="M32" s="10" t="s">
        <v>222</v>
      </c>
      <c r="N32" s="10" t="s">
        <v>103</v>
      </c>
      <c r="O32" s="10">
        <v>2</v>
      </c>
      <c r="P32" s="10">
        <v>1100</v>
      </c>
      <c r="Q32" s="10" t="s">
        <v>247</v>
      </c>
      <c r="R32" s="10" t="s">
        <v>248</v>
      </c>
      <c r="S32" s="10" t="s">
        <v>266</v>
      </c>
      <c r="T32" s="10" t="s">
        <v>247</v>
      </c>
      <c r="U32" s="10" t="s">
        <v>248</v>
      </c>
      <c r="V32" s="10" t="s">
        <v>257</v>
      </c>
      <c r="W32" s="10" t="s">
        <v>222</v>
      </c>
      <c r="X32" s="11">
        <v>44113</v>
      </c>
      <c r="Y32" s="11">
        <v>44113</v>
      </c>
      <c r="Z32" s="10">
        <v>25</v>
      </c>
      <c r="AA32" s="10">
        <v>1100</v>
      </c>
      <c r="AB32" s="10">
        <v>0</v>
      </c>
      <c r="AC32" s="11">
        <v>44118</v>
      </c>
      <c r="AG32" s="10" t="s">
        <v>176</v>
      </c>
      <c r="AH32" s="11">
        <v>44217</v>
      </c>
      <c r="AI32" s="11">
        <v>44196</v>
      </c>
    </row>
    <row r="33" spans="1:35" s="10" customFormat="1" x14ac:dyDescent="0.25">
      <c r="A33" s="10">
        <v>2020</v>
      </c>
      <c r="B33" s="11">
        <v>44105</v>
      </c>
      <c r="C33" s="11">
        <v>44196</v>
      </c>
      <c r="D33" s="10" t="s">
        <v>91</v>
      </c>
      <c r="F33" s="16" t="s">
        <v>194</v>
      </c>
      <c r="G33" s="16" t="s">
        <v>194</v>
      </c>
      <c r="H33" s="16" t="s">
        <v>195</v>
      </c>
      <c r="I33" s="13" t="s">
        <v>157</v>
      </c>
      <c r="J33" s="10" t="s">
        <v>152</v>
      </c>
      <c r="K33" s="10" t="s">
        <v>158</v>
      </c>
      <c r="L33" s="10" t="s">
        <v>101</v>
      </c>
      <c r="M33" s="10" t="s">
        <v>223</v>
      </c>
      <c r="N33" s="10" t="s">
        <v>103</v>
      </c>
      <c r="O33" s="10">
        <v>1</v>
      </c>
      <c r="P33" s="10">
        <v>592</v>
      </c>
      <c r="Q33" s="10" t="s">
        <v>247</v>
      </c>
      <c r="R33" s="10" t="s">
        <v>248</v>
      </c>
      <c r="S33" s="10" t="s">
        <v>266</v>
      </c>
      <c r="T33" s="10" t="s">
        <v>247</v>
      </c>
      <c r="U33" s="10" t="s">
        <v>248</v>
      </c>
      <c r="V33" s="10" t="s">
        <v>258</v>
      </c>
      <c r="W33" s="10" t="s">
        <v>223</v>
      </c>
      <c r="X33" s="11">
        <v>44111</v>
      </c>
      <c r="Y33" s="11">
        <v>44111</v>
      </c>
      <c r="Z33" s="10">
        <v>26</v>
      </c>
      <c r="AA33" s="10">
        <v>592</v>
      </c>
      <c r="AB33" s="10">
        <v>0</v>
      </c>
      <c r="AC33" s="11">
        <v>44118</v>
      </c>
      <c r="AG33" s="10" t="s">
        <v>176</v>
      </c>
      <c r="AH33" s="11">
        <v>44217</v>
      </c>
      <c r="AI33" s="11">
        <v>44196</v>
      </c>
    </row>
    <row r="34" spans="1:35" s="10" customFormat="1" x14ac:dyDescent="0.25">
      <c r="A34" s="10">
        <v>2020</v>
      </c>
      <c r="B34" s="11">
        <v>44105</v>
      </c>
      <c r="C34" s="11">
        <v>44196</v>
      </c>
      <c r="D34" s="10" t="s">
        <v>91</v>
      </c>
      <c r="F34" s="16" t="s">
        <v>194</v>
      </c>
      <c r="G34" s="16" t="s">
        <v>194</v>
      </c>
      <c r="H34" s="16" t="s">
        <v>195</v>
      </c>
      <c r="I34" s="13" t="s">
        <v>157</v>
      </c>
      <c r="J34" s="10" t="s">
        <v>152</v>
      </c>
      <c r="K34" s="10" t="s">
        <v>158</v>
      </c>
      <c r="L34" s="10" t="s">
        <v>101</v>
      </c>
      <c r="M34" s="10" t="s">
        <v>224</v>
      </c>
      <c r="N34" s="10" t="s">
        <v>103</v>
      </c>
      <c r="O34" s="10">
        <v>1</v>
      </c>
      <c r="P34" s="10">
        <v>1141</v>
      </c>
      <c r="Q34" s="10" t="s">
        <v>247</v>
      </c>
      <c r="R34" s="10" t="s">
        <v>248</v>
      </c>
      <c r="S34" s="10" t="s">
        <v>267</v>
      </c>
      <c r="T34" s="10" t="s">
        <v>247</v>
      </c>
      <c r="U34" s="10" t="s">
        <v>264</v>
      </c>
      <c r="V34" s="10" t="s">
        <v>259</v>
      </c>
      <c r="W34" s="10" t="s">
        <v>224</v>
      </c>
      <c r="X34" s="11">
        <v>44113</v>
      </c>
      <c r="Y34" s="11">
        <v>44113</v>
      </c>
      <c r="Z34" s="10">
        <v>27</v>
      </c>
      <c r="AA34" s="10">
        <v>1141</v>
      </c>
      <c r="AB34" s="10">
        <v>0</v>
      </c>
      <c r="AC34" s="11">
        <v>44118</v>
      </c>
      <c r="AG34" s="10" t="s">
        <v>176</v>
      </c>
      <c r="AH34" s="11">
        <v>44217</v>
      </c>
      <c r="AI34" s="11">
        <v>44196</v>
      </c>
    </row>
    <row r="35" spans="1:35" s="10" customFormat="1" x14ac:dyDescent="0.25">
      <c r="A35" s="10">
        <v>2020</v>
      </c>
      <c r="B35" s="11">
        <v>44105</v>
      </c>
      <c r="C35" s="11">
        <v>44196</v>
      </c>
      <c r="D35" s="10" t="s">
        <v>91</v>
      </c>
      <c r="F35" s="10" t="s">
        <v>188</v>
      </c>
      <c r="G35" s="10" t="s">
        <v>188</v>
      </c>
      <c r="H35" s="16" t="s">
        <v>176</v>
      </c>
      <c r="I35" s="15" t="s">
        <v>147</v>
      </c>
      <c r="J35" s="10" t="s">
        <v>148</v>
      </c>
      <c r="K35" s="10" t="s">
        <v>126</v>
      </c>
      <c r="L35" s="10" t="s">
        <v>101</v>
      </c>
      <c r="M35" s="10" t="s">
        <v>225</v>
      </c>
      <c r="N35" s="10" t="s">
        <v>103</v>
      </c>
      <c r="O35" s="10">
        <v>1</v>
      </c>
      <c r="P35" s="10">
        <v>1300</v>
      </c>
      <c r="Q35" s="10" t="s">
        <v>247</v>
      </c>
      <c r="R35" s="10" t="s">
        <v>248</v>
      </c>
      <c r="S35" s="10" t="s">
        <v>266</v>
      </c>
      <c r="T35" s="10" t="s">
        <v>247</v>
      </c>
      <c r="U35" s="10" t="s">
        <v>248</v>
      </c>
      <c r="V35" s="10" t="s">
        <v>251</v>
      </c>
      <c r="W35" s="10" t="s">
        <v>225</v>
      </c>
      <c r="X35" s="11">
        <v>44120</v>
      </c>
      <c r="Y35" s="11">
        <v>44120</v>
      </c>
      <c r="Z35" s="10">
        <v>28</v>
      </c>
      <c r="AA35" s="10">
        <v>1300</v>
      </c>
      <c r="AB35" s="10">
        <v>0</v>
      </c>
      <c r="AC35" s="11">
        <v>44124</v>
      </c>
      <c r="AG35" s="10" t="s">
        <v>176</v>
      </c>
      <c r="AH35" s="11">
        <v>44217</v>
      </c>
      <c r="AI35" s="11">
        <v>44196</v>
      </c>
    </row>
    <row r="36" spans="1:35" s="10" customFormat="1" x14ac:dyDescent="0.25">
      <c r="A36" s="10">
        <v>2020</v>
      </c>
      <c r="B36" s="11">
        <v>44105</v>
      </c>
      <c r="C36" s="11">
        <v>44196</v>
      </c>
      <c r="D36" s="10" t="s">
        <v>91</v>
      </c>
      <c r="F36" s="12" t="s">
        <v>191</v>
      </c>
      <c r="G36" s="12" t="s">
        <v>191</v>
      </c>
      <c r="H36" s="16" t="s">
        <v>185</v>
      </c>
      <c r="I36" s="13" t="s">
        <v>137</v>
      </c>
      <c r="J36" s="10" t="s">
        <v>138</v>
      </c>
      <c r="K36" s="10" t="s">
        <v>121</v>
      </c>
      <c r="L36" s="10" t="s">
        <v>101</v>
      </c>
      <c r="M36" s="10" t="s">
        <v>226</v>
      </c>
      <c r="N36" s="10" t="s">
        <v>103</v>
      </c>
      <c r="O36" s="10">
        <v>1</v>
      </c>
      <c r="P36" s="10">
        <v>500</v>
      </c>
      <c r="Q36" s="10" t="s">
        <v>247</v>
      </c>
      <c r="R36" s="10" t="s">
        <v>248</v>
      </c>
      <c r="S36" s="10" t="s">
        <v>266</v>
      </c>
      <c r="T36" s="10" t="s">
        <v>247</v>
      </c>
      <c r="U36" s="10" t="s">
        <v>248</v>
      </c>
      <c r="V36" s="10" t="s">
        <v>252</v>
      </c>
      <c r="W36" s="10" t="s">
        <v>226</v>
      </c>
      <c r="X36" s="11">
        <v>44119</v>
      </c>
      <c r="Y36" s="11">
        <v>44119</v>
      </c>
      <c r="Z36" s="10">
        <v>29</v>
      </c>
      <c r="AA36" s="10">
        <v>500</v>
      </c>
      <c r="AB36" s="10">
        <v>0</v>
      </c>
      <c r="AC36" s="11">
        <v>44123</v>
      </c>
      <c r="AG36" s="10" t="s">
        <v>176</v>
      </c>
      <c r="AH36" s="11">
        <v>44217</v>
      </c>
      <c r="AI36" s="11">
        <v>44196</v>
      </c>
    </row>
    <row r="37" spans="1:35" s="10" customFormat="1" x14ac:dyDescent="0.25">
      <c r="A37" s="10">
        <v>2020</v>
      </c>
      <c r="B37" s="11">
        <v>44105</v>
      </c>
      <c r="C37" s="11">
        <v>44196</v>
      </c>
      <c r="D37" s="10" t="s">
        <v>91</v>
      </c>
      <c r="F37" s="17" t="s">
        <v>179</v>
      </c>
      <c r="G37" s="16" t="s">
        <v>179</v>
      </c>
      <c r="H37" s="16" t="s">
        <v>195</v>
      </c>
      <c r="I37" s="16" t="s">
        <v>145</v>
      </c>
      <c r="J37" s="10" t="s">
        <v>146</v>
      </c>
      <c r="K37" s="10" t="s">
        <v>124</v>
      </c>
      <c r="L37" s="10" t="s">
        <v>101</v>
      </c>
      <c r="M37" s="10" t="s">
        <v>227</v>
      </c>
      <c r="N37" s="10" t="s">
        <v>103</v>
      </c>
      <c r="O37" s="10">
        <v>6</v>
      </c>
      <c r="P37" s="10">
        <v>2881</v>
      </c>
      <c r="Q37" s="10" t="s">
        <v>247</v>
      </c>
      <c r="R37" s="10" t="s">
        <v>248</v>
      </c>
      <c r="S37" s="10" t="s">
        <v>266</v>
      </c>
      <c r="T37" s="10" t="s">
        <v>247</v>
      </c>
      <c r="U37" s="10" t="s">
        <v>248</v>
      </c>
      <c r="V37" s="10" t="s">
        <v>253</v>
      </c>
      <c r="W37" s="10" t="s">
        <v>227</v>
      </c>
      <c r="X37" s="11">
        <v>44119</v>
      </c>
      <c r="Y37" s="11">
        <v>44119</v>
      </c>
      <c r="Z37" s="10">
        <v>30</v>
      </c>
      <c r="AA37" s="10">
        <v>2881</v>
      </c>
      <c r="AB37" s="10">
        <v>0</v>
      </c>
      <c r="AC37" s="11">
        <v>44124</v>
      </c>
      <c r="AG37" s="10" t="s">
        <v>176</v>
      </c>
      <c r="AH37" s="11">
        <v>44217</v>
      </c>
      <c r="AI37" s="11">
        <v>44196</v>
      </c>
    </row>
    <row r="38" spans="1:35" s="10" customFormat="1" x14ac:dyDescent="0.25">
      <c r="A38" s="10">
        <v>2020</v>
      </c>
      <c r="B38" s="11">
        <v>44105</v>
      </c>
      <c r="C38" s="11">
        <v>44196</v>
      </c>
      <c r="D38" s="10" t="s">
        <v>91</v>
      </c>
      <c r="F38" s="10" t="s">
        <v>188</v>
      </c>
      <c r="G38" s="10" t="s">
        <v>188</v>
      </c>
      <c r="H38" s="16" t="s">
        <v>176</v>
      </c>
      <c r="I38" s="15" t="s">
        <v>147</v>
      </c>
      <c r="J38" s="10" t="s">
        <v>148</v>
      </c>
      <c r="K38" s="10" t="s">
        <v>126</v>
      </c>
      <c r="L38" s="10" t="s">
        <v>101</v>
      </c>
      <c r="M38" s="10" t="s">
        <v>228</v>
      </c>
      <c r="N38" s="10" t="s">
        <v>103</v>
      </c>
      <c r="O38" s="10">
        <v>1</v>
      </c>
      <c r="P38" s="10">
        <v>1300</v>
      </c>
      <c r="Q38" s="10" t="s">
        <v>247</v>
      </c>
      <c r="R38" s="10" t="s">
        <v>248</v>
      </c>
      <c r="S38" s="10" t="s">
        <v>266</v>
      </c>
      <c r="T38" s="10" t="s">
        <v>247</v>
      </c>
      <c r="U38" s="10" t="s">
        <v>248</v>
      </c>
      <c r="V38" s="10" t="s">
        <v>251</v>
      </c>
      <c r="W38" s="10" t="s">
        <v>228</v>
      </c>
      <c r="X38" s="11">
        <v>44126</v>
      </c>
      <c r="Y38" s="11">
        <v>44126</v>
      </c>
      <c r="Z38" s="10">
        <v>31</v>
      </c>
      <c r="AA38" s="10">
        <v>1300</v>
      </c>
      <c r="AB38" s="10">
        <v>0</v>
      </c>
      <c r="AC38" s="11">
        <v>44131</v>
      </c>
      <c r="AG38" s="10" t="s">
        <v>176</v>
      </c>
      <c r="AH38" s="11">
        <v>44217</v>
      </c>
      <c r="AI38" s="11">
        <v>44196</v>
      </c>
    </row>
    <row r="39" spans="1:35" s="10" customFormat="1" x14ac:dyDescent="0.25">
      <c r="A39" s="10">
        <v>2020</v>
      </c>
      <c r="B39" s="11">
        <v>44105</v>
      </c>
      <c r="C39" s="11">
        <v>44196</v>
      </c>
      <c r="D39" s="10" t="s">
        <v>91</v>
      </c>
      <c r="F39" s="10" t="s">
        <v>188</v>
      </c>
      <c r="G39" s="10" t="s">
        <v>188</v>
      </c>
      <c r="H39" s="16" t="s">
        <v>176</v>
      </c>
      <c r="I39" s="15" t="s">
        <v>147</v>
      </c>
      <c r="J39" s="10" t="s">
        <v>148</v>
      </c>
      <c r="K39" s="10" t="s">
        <v>126</v>
      </c>
      <c r="L39" s="10" t="s">
        <v>101</v>
      </c>
      <c r="M39" s="10" t="s">
        <v>229</v>
      </c>
      <c r="N39" s="10" t="s">
        <v>103</v>
      </c>
      <c r="O39" s="10">
        <v>1</v>
      </c>
      <c r="P39" s="10">
        <v>2607.52</v>
      </c>
      <c r="Q39" s="10" t="s">
        <v>247</v>
      </c>
      <c r="R39" s="10" t="s">
        <v>248</v>
      </c>
      <c r="S39" s="10" t="s">
        <v>266</v>
      </c>
      <c r="T39" s="10" t="s">
        <v>247</v>
      </c>
      <c r="U39" s="10" t="s">
        <v>248</v>
      </c>
      <c r="V39" s="10" t="s">
        <v>260</v>
      </c>
      <c r="W39" s="10" t="s">
        <v>229</v>
      </c>
      <c r="X39" s="11">
        <v>44127</v>
      </c>
      <c r="Y39" s="11">
        <v>44127</v>
      </c>
      <c r="Z39" s="10">
        <v>32</v>
      </c>
      <c r="AA39" s="10">
        <v>2607.52</v>
      </c>
      <c r="AB39" s="10">
        <v>0</v>
      </c>
      <c r="AC39" s="11">
        <v>44131</v>
      </c>
      <c r="AG39" s="10" t="s">
        <v>176</v>
      </c>
      <c r="AH39" s="11">
        <v>44217</v>
      </c>
      <c r="AI39" s="11">
        <v>44196</v>
      </c>
    </row>
    <row r="40" spans="1:35" s="10" customFormat="1" x14ac:dyDescent="0.25">
      <c r="A40" s="10">
        <v>2020</v>
      </c>
      <c r="B40" s="11">
        <v>44105</v>
      </c>
      <c r="C40" s="11">
        <v>44196</v>
      </c>
      <c r="D40" s="10" t="s">
        <v>91</v>
      </c>
      <c r="F40" s="10" t="s">
        <v>190</v>
      </c>
      <c r="G40" s="10" t="s">
        <v>190</v>
      </c>
      <c r="H40" s="16" t="s">
        <v>176</v>
      </c>
      <c r="I40" s="15" t="s">
        <v>165</v>
      </c>
      <c r="J40" s="10" t="s">
        <v>166</v>
      </c>
      <c r="K40" s="10" t="s">
        <v>167</v>
      </c>
      <c r="L40" s="10" t="s">
        <v>101</v>
      </c>
      <c r="M40" s="10" t="s">
        <v>230</v>
      </c>
      <c r="N40" s="10" t="s">
        <v>103</v>
      </c>
      <c r="O40" s="10">
        <v>1</v>
      </c>
      <c r="P40" s="10">
        <v>300</v>
      </c>
      <c r="Q40" s="10" t="s">
        <v>247</v>
      </c>
      <c r="R40" s="10" t="s">
        <v>248</v>
      </c>
      <c r="S40" s="10" t="s">
        <v>266</v>
      </c>
      <c r="T40" s="10" t="s">
        <v>247</v>
      </c>
      <c r="U40" s="10" t="s">
        <v>248</v>
      </c>
      <c r="V40" s="10" t="s">
        <v>260</v>
      </c>
      <c r="W40" s="10" t="s">
        <v>230</v>
      </c>
      <c r="X40" s="11">
        <v>44127</v>
      </c>
      <c r="Y40" s="11">
        <v>44127</v>
      </c>
      <c r="Z40" s="10">
        <v>33</v>
      </c>
      <c r="AA40" s="10">
        <v>300</v>
      </c>
      <c r="AB40" s="10">
        <v>0</v>
      </c>
      <c r="AC40" s="11">
        <v>44132</v>
      </c>
      <c r="AG40" s="10" t="s">
        <v>176</v>
      </c>
      <c r="AH40" s="11">
        <v>44217</v>
      </c>
      <c r="AI40" s="11">
        <v>44196</v>
      </c>
    </row>
    <row r="41" spans="1:35" s="10" customFormat="1" x14ac:dyDescent="0.25">
      <c r="A41" s="10">
        <v>2020</v>
      </c>
      <c r="B41" s="11">
        <v>44105</v>
      </c>
      <c r="C41" s="11">
        <v>44196</v>
      </c>
      <c r="D41" s="10" t="s">
        <v>91</v>
      </c>
      <c r="F41" s="10" t="s">
        <v>186</v>
      </c>
      <c r="G41" s="10" t="s">
        <v>186</v>
      </c>
      <c r="H41" s="10" t="s">
        <v>176</v>
      </c>
      <c r="I41" s="15" t="s">
        <v>141</v>
      </c>
      <c r="J41" s="10" t="s">
        <v>142</v>
      </c>
      <c r="K41" s="10" t="s">
        <v>123</v>
      </c>
      <c r="L41" s="10" t="s">
        <v>101</v>
      </c>
      <c r="M41" s="10" t="s">
        <v>231</v>
      </c>
      <c r="N41" s="10" t="s">
        <v>103</v>
      </c>
      <c r="O41" s="10">
        <v>1</v>
      </c>
      <c r="P41" s="10">
        <v>300</v>
      </c>
      <c r="Q41" s="10" t="s">
        <v>247</v>
      </c>
      <c r="R41" s="10" t="s">
        <v>248</v>
      </c>
      <c r="S41" s="10" t="s">
        <v>266</v>
      </c>
      <c r="T41" s="10" t="s">
        <v>247</v>
      </c>
      <c r="U41" s="10" t="s">
        <v>248</v>
      </c>
      <c r="V41" s="10" t="s">
        <v>260</v>
      </c>
      <c r="W41" s="10" t="s">
        <v>231</v>
      </c>
      <c r="X41" s="11">
        <v>44127</v>
      </c>
      <c r="Y41" s="11">
        <v>44127</v>
      </c>
      <c r="Z41" s="10">
        <v>34</v>
      </c>
      <c r="AA41" s="10">
        <v>300</v>
      </c>
      <c r="AB41" s="10">
        <v>0</v>
      </c>
      <c r="AC41" s="11">
        <v>44132</v>
      </c>
      <c r="AG41" s="10" t="s">
        <v>176</v>
      </c>
      <c r="AH41" s="11">
        <v>44217</v>
      </c>
      <c r="AI41" s="11">
        <v>44196</v>
      </c>
    </row>
    <row r="42" spans="1:35" s="10" customFormat="1" x14ac:dyDescent="0.25">
      <c r="A42" s="10">
        <v>2020</v>
      </c>
      <c r="B42" s="11">
        <v>44105</v>
      </c>
      <c r="C42" s="11">
        <v>44196</v>
      </c>
      <c r="D42" s="10" t="s">
        <v>91</v>
      </c>
      <c r="F42" s="10" t="s">
        <v>190</v>
      </c>
      <c r="G42" s="10" t="s">
        <v>190</v>
      </c>
      <c r="H42" s="16" t="s">
        <v>176</v>
      </c>
      <c r="I42" s="13" t="s">
        <v>165</v>
      </c>
      <c r="J42" s="10" t="s">
        <v>166</v>
      </c>
      <c r="K42" s="10" t="s">
        <v>167</v>
      </c>
      <c r="L42" s="10" t="s">
        <v>101</v>
      </c>
      <c r="M42" s="10" t="s">
        <v>232</v>
      </c>
      <c r="N42" s="10" t="s">
        <v>103</v>
      </c>
      <c r="O42" s="10">
        <v>1</v>
      </c>
      <c r="P42" s="10">
        <v>300</v>
      </c>
      <c r="Q42" s="10" t="s">
        <v>247</v>
      </c>
      <c r="R42" s="10" t="s">
        <v>248</v>
      </c>
      <c r="S42" s="10" t="s">
        <v>266</v>
      </c>
      <c r="T42" s="10" t="s">
        <v>247</v>
      </c>
      <c r="U42" s="10" t="s">
        <v>248</v>
      </c>
      <c r="V42" s="10" t="s">
        <v>251</v>
      </c>
      <c r="W42" s="10" t="s">
        <v>232</v>
      </c>
      <c r="X42" s="11">
        <v>44130</v>
      </c>
      <c r="Y42" s="11">
        <v>44130</v>
      </c>
      <c r="Z42" s="10">
        <v>35</v>
      </c>
      <c r="AA42" s="10">
        <v>300</v>
      </c>
      <c r="AB42" s="10">
        <v>0</v>
      </c>
      <c r="AC42" s="11">
        <v>44132</v>
      </c>
      <c r="AG42" s="10" t="s">
        <v>176</v>
      </c>
      <c r="AH42" s="11">
        <v>44217</v>
      </c>
      <c r="AI42" s="11">
        <v>44196</v>
      </c>
    </row>
    <row r="43" spans="1:35" s="10" customFormat="1" x14ac:dyDescent="0.25">
      <c r="A43" s="10">
        <v>2020</v>
      </c>
      <c r="B43" s="11">
        <v>44105</v>
      </c>
      <c r="C43" s="11">
        <v>44196</v>
      </c>
      <c r="D43" s="10" t="s">
        <v>91</v>
      </c>
      <c r="F43" s="17" t="s">
        <v>174</v>
      </c>
      <c r="G43" s="10" t="s">
        <v>177</v>
      </c>
      <c r="H43" s="10" t="s">
        <v>176</v>
      </c>
      <c r="I43" s="13" t="s">
        <v>162</v>
      </c>
      <c r="J43" s="10" t="s">
        <v>163</v>
      </c>
      <c r="K43" s="10" t="s">
        <v>164</v>
      </c>
      <c r="L43" s="10" t="s">
        <v>101</v>
      </c>
      <c r="M43" s="10" t="s">
        <v>232</v>
      </c>
      <c r="N43" s="10" t="s">
        <v>103</v>
      </c>
      <c r="O43" s="10">
        <v>1</v>
      </c>
      <c r="P43" s="10">
        <v>300</v>
      </c>
      <c r="Q43" s="10" t="s">
        <v>247</v>
      </c>
      <c r="R43" s="10" t="s">
        <v>248</v>
      </c>
      <c r="S43" s="10" t="s">
        <v>266</v>
      </c>
      <c r="T43" s="10" t="s">
        <v>247</v>
      </c>
      <c r="U43" s="10" t="s">
        <v>248</v>
      </c>
      <c r="V43" s="10" t="s">
        <v>251</v>
      </c>
      <c r="W43" s="10" t="s">
        <v>232</v>
      </c>
      <c r="X43" s="11">
        <v>44130</v>
      </c>
      <c r="Y43" s="11">
        <v>44130</v>
      </c>
      <c r="Z43" s="10">
        <v>36</v>
      </c>
      <c r="AA43" s="10">
        <v>300</v>
      </c>
      <c r="AB43" s="10">
        <v>0</v>
      </c>
      <c r="AC43" s="11">
        <v>44131</v>
      </c>
      <c r="AG43" s="10" t="s">
        <v>176</v>
      </c>
      <c r="AH43" s="11">
        <v>44217</v>
      </c>
      <c r="AI43" s="11">
        <v>44196</v>
      </c>
    </row>
    <row r="44" spans="1:35" s="10" customFormat="1" x14ac:dyDescent="0.25">
      <c r="A44" s="10">
        <v>2020</v>
      </c>
      <c r="B44" s="11">
        <v>44105</v>
      </c>
      <c r="C44" s="11">
        <v>44196</v>
      </c>
      <c r="D44" s="10" t="s">
        <v>91</v>
      </c>
      <c r="F44" s="10" t="s">
        <v>188</v>
      </c>
      <c r="G44" s="10" t="s">
        <v>188</v>
      </c>
      <c r="H44" s="16" t="s">
        <v>176</v>
      </c>
      <c r="I44" s="15" t="s">
        <v>147</v>
      </c>
      <c r="J44" s="10" t="s">
        <v>148</v>
      </c>
      <c r="K44" s="10" t="s">
        <v>126</v>
      </c>
      <c r="L44" s="10" t="s">
        <v>101</v>
      </c>
      <c r="M44" s="10" t="s">
        <v>233</v>
      </c>
      <c r="N44" s="10" t="s">
        <v>103</v>
      </c>
      <c r="O44" s="10">
        <v>1</v>
      </c>
      <c r="P44" s="10">
        <v>1000</v>
      </c>
      <c r="Q44" s="10" t="s">
        <v>247</v>
      </c>
      <c r="R44" s="10" t="s">
        <v>248</v>
      </c>
      <c r="S44" s="10" t="s">
        <v>266</v>
      </c>
      <c r="T44" s="10" t="s">
        <v>247</v>
      </c>
      <c r="U44" s="10" t="s">
        <v>248</v>
      </c>
      <c r="V44" s="10" t="s">
        <v>251</v>
      </c>
      <c r="W44" s="10" t="s">
        <v>233</v>
      </c>
      <c r="X44" s="11">
        <v>44130</v>
      </c>
      <c r="Y44" s="11">
        <v>44130</v>
      </c>
      <c r="Z44" s="10">
        <v>37</v>
      </c>
      <c r="AA44" s="10">
        <v>1000</v>
      </c>
      <c r="AB44" s="10">
        <v>0</v>
      </c>
      <c r="AC44" s="11">
        <v>44132</v>
      </c>
      <c r="AG44" s="10" t="s">
        <v>176</v>
      </c>
      <c r="AH44" s="11">
        <v>44217</v>
      </c>
      <c r="AI44" s="11">
        <v>44196</v>
      </c>
    </row>
    <row r="45" spans="1:35" s="10" customFormat="1" x14ac:dyDescent="0.25">
      <c r="A45" s="10">
        <v>2020</v>
      </c>
      <c r="B45" s="11">
        <v>44105</v>
      </c>
      <c r="C45" s="11">
        <v>44196</v>
      </c>
      <c r="D45" s="10" t="s">
        <v>91</v>
      </c>
      <c r="F45" s="10" t="s">
        <v>184</v>
      </c>
      <c r="G45" s="10" t="s">
        <v>184</v>
      </c>
      <c r="H45" s="18" t="s">
        <v>185</v>
      </c>
      <c r="I45" s="13" t="s">
        <v>168</v>
      </c>
      <c r="J45" s="10" t="s">
        <v>169</v>
      </c>
      <c r="K45" s="10" t="s">
        <v>170</v>
      </c>
      <c r="L45" s="10" t="s">
        <v>101</v>
      </c>
      <c r="M45" s="10" t="s">
        <v>234</v>
      </c>
      <c r="N45" s="10" t="s">
        <v>103</v>
      </c>
      <c r="O45" s="10">
        <v>1</v>
      </c>
      <c r="P45" s="10">
        <v>620</v>
      </c>
      <c r="Q45" s="10" t="s">
        <v>247</v>
      </c>
      <c r="R45" s="10" t="s">
        <v>248</v>
      </c>
      <c r="S45" s="10" t="s">
        <v>266</v>
      </c>
      <c r="T45" s="10" t="s">
        <v>247</v>
      </c>
      <c r="U45" s="10" t="s">
        <v>248</v>
      </c>
      <c r="V45" s="10" t="s">
        <v>252</v>
      </c>
      <c r="W45" s="10" t="s">
        <v>234</v>
      </c>
      <c r="X45" s="11">
        <v>44130</v>
      </c>
      <c r="Y45" s="11">
        <v>44130</v>
      </c>
      <c r="Z45" s="10">
        <v>38</v>
      </c>
      <c r="AA45" s="10">
        <v>620</v>
      </c>
      <c r="AB45" s="10">
        <v>30</v>
      </c>
      <c r="AC45" s="11">
        <v>44131</v>
      </c>
      <c r="AG45" s="10" t="s">
        <v>176</v>
      </c>
      <c r="AH45" s="11">
        <v>44217</v>
      </c>
      <c r="AI45" s="11">
        <v>44196</v>
      </c>
    </row>
    <row r="46" spans="1:35" s="10" customFormat="1" x14ac:dyDescent="0.25">
      <c r="A46" s="10">
        <v>2020</v>
      </c>
      <c r="B46" s="11">
        <v>44105</v>
      </c>
      <c r="C46" s="11">
        <v>44196</v>
      </c>
      <c r="D46" s="10" t="s">
        <v>91</v>
      </c>
      <c r="F46" s="16" t="s">
        <v>198</v>
      </c>
      <c r="G46" s="16" t="s">
        <v>198</v>
      </c>
      <c r="H46" s="10" t="s">
        <v>185</v>
      </c>
      <c r="I46" s="13" t="s">
        <v>171</v>
      </c>
      <c r="J46" s="10" t="s">
        <v>173</v>
      </c>
      <c r="K46" s="10" t="s">
        <v>172</v>
      </c>
      <c r="L46" s="10" t="s">
        <v>101</v>
      </c>
      <c r="M46" s="10" t="s">
        <v>234</v>
      </c>
      <c r="N46" s="10" t="s">
        <v>103</v>
      </c>
      <c r="O46" s="10">
        <v>1</v>
      </c>
      <c r="P46" s="10">
        <v>234</v>
      </c>
      <c r="Q46" s="10" t="s">
        <v>247</v>
      </c>
      <c r="R46" s="10" t="s">
        <v>248</v>
      </c>
      <c r="S46" s="10" t="s">
        <v>266</v>
      </c>
      <c r="T46" s="10" t="s">
        <v>247</v>
      </c>
      <c r="U46" s="10" t="s">
        <v>248</v>
      </c>
      <c r="V46" s="10" t="s">
        <v>252</v>
      </c>
      <c r="W46" s="10" t="s">
        <v>234</v>
      </c>
      <c r="X46" s="11">
        <v>44130</v>
      </c>
      <c r="Y46" s="11">
        <v>44130</v>
      </c>
      <c r="Z46" s="10">
        <v>39</v>
      </c>
      <c r="AA46" s="10">
        <v>234</v>
      </c>
      <c r="AB46" s="10">
        <v>66</v>
      </c>
      <c r="AC46" s="11">
        <v>44131</v>
      </c>
      <c r="AG46" s="10" t="s">
        <v>176</v>
      </c>
      <c r="AH46" s="11">
        <v>44217</v>
      </c>
      <c r="AI46" s="11">
        <v>44196</v>
      </c>
    </row>
    <row r="47" spans="1:35" s="10" customFormat="1" x14ac:dyDescent="0.25">
      <c r="A47" s="10">
        <v>2020</v>
      </c>
      <c r="B47" s="11">
        <v>44105</v>
      </c>
      <c r="C47" s="11">
        <v>44196</v>
      </c>
      <c r="D47" s="10" t="s">
        <v>91</v>
      </c>
      <c r="F47" s="17" t="s">
        <v>179</v>
      </c>
      <c r="G47" s="16" t="s">
        <v>179</v>
      </c>
      <c r="H47" s="16" t="s">
        <v>195</v>
      </c>
      <c r="I47" s="16" t="s">
        <v>145</v>
      </c>
      <c r="J47" s="10" t="s">
        <v>146</v>
      </c>
      <c r="K47" s="10" t="s">
        <v>124</v>
      </c>
      <c r="L47" s="10" t="s">
        <v>101</v>
      </c>
      <c r="M47" s="10" t="s">
        <v>235</v>
      </c>
      <c r="N47" s="10" t="s">
        <v>103</v>
      </c>
      <c r="O47" s="10">
        <v>1</v>
      </c>
      <c r="P47" s="10">
        <v>934</v>
      </c>
      <c r="Q47" s="10" t="s">
        <v>247</v>
      </c>
      <c r="R47" s="10" t="s">
        <v>248</v>
      </c>
      <c r="S47" s="10" t="s">
        <v>266</v>
      </c>
      <c r="T47" s="10" t="s">
        <v>247</v>
      </c>
      <c r="U47" s="10" t="s">
        <v>248</v>
      </c>
      <c r="V47" s="10" t="s">
        <v>251</v>
      </c>
      <c r="W47" s="10" t="s">
        <v>235</v>
      </c>
      <c r="X47" s="11">
        <v>44123</v>
      </c>
      <c r="Y47" s="11">
        <v>44123</v>
      </c>
      <c r="Z47" s="10">
        <v>40</v>
      </c>
      <c r="AA47" s="10">
        <v>934</v>
      </c>
      <c r="AB47" s="10">
        <v>0</v>
      </c>
      <c r="AC47" s="11">
        <v>44125</v>
      </c>
      <c r="AG47" s="10" t="s">
        <v>176</v>
      </c>
      <c r="AH47" s="11">
        <v>44217</v>
      </c>
      <c r="AI47" s="11">
        <v>44196</v>
      </c>
    </row>
    <row r="48" spans="1:35" s="10" customFormat="1" x14ac:dyDescent="0.25">
      <c r="A48" s="10">
        <v>2020</v>
      </c>
      <c r="B48" s="11">
        <v>44105</v>
      </c>
      <c r="C48" s="11">
        <v>44196</v>
      </c>
      <c r="D48" s="10" t="s">
        <v>91</v>
      </c>
      <c r="F48" s="17" t="s">
        <v>179</v>
      </c>
      <c r="G48" s="16" t="s">
        <v>179</v>
      </c>
      <c r="H48" s="16" t="s">
        <v>195</v>
      </c>
      <c r="I48" s="16" t="s">
        <v>145</v>
      </c>
      <c r="J48" s="10" t="s">
        <v>146</v>
      </c>
      <c r="K48" s="10" t="s">
        <v>124</v>
      </c>
      <c r="L48" s="10" t="s">
        <v>101</v>
      </c>
      <c r="M48" s="10" t="s">
        <v>236</v>
      </c>
      <c r="N48" s="10" t="s">
        <v>103</v>
      </c>
      <c r="O48" s="10">
        <v>1</v>
      </c>
      <c r="P48" s="10">
        <v>1583.6</v>
      </c>
      <c r="Q48" s="10" t="s">
        <v>247</v>
      </c>
      <c r="R48" s="10" t="s">
        <v>248</v>
      </c>
      <c r="S48" s="10" t="s">
        <v>266</v>
      </c>
      <c r="T48" s="10" t="s">
        <v>247</v>
      </c>
      <c r="U48" s="10" t="s">
        <v>248</v>
      </c>
      <c r="V48" s="10" t="s">
        <v>251</v>
      </c>
      <c r="W48" s="10" t="s">
        <v>236</v>
      </c>
      <c r="X48" s="11">
        <v>44123</v>
      </c>
      <c r="Y48" s="11">
        <v>44124</v>
      </c>
      <c r="Z48" s="10">
        <v>41</v>
      </c>
      <c r="AA48" s="10">
        <v>1583.6</v>
      </c>
      <c r="AB48" s="10">
        <v>0</v>
      </c>
      <c r="AC48" s="11">
        <v>44125</v>
      </c>
      <c r="AG48" s="10" t="s">
        <v>176</v>
      </c>
      <c r="AH48" s="11">
        <v>44217</v>
      </c>
      <c r="AI48" s="11">
        <v>44196</v>
      </c>
    </row>
    <row r="49" spans="1:35" s="10" customFormat="1" x14ac:dyDescent="0.25">
      <c r="A49" s="10">
        <v>2020</v>
      </c>
      <c r="B49" s="11">
        <v>44105</v>
      </c>
      <c r="C49" s="11">
        <v>44196</v>
      </c>
      <c r="D49" s="10" t="s">
        <v>91</v>
      </c>
      <c r="F49" s="12" t="s">
        <v>192</v>
      </c>
      <c r="G49" s="12" t="s">
        <v>192</v>
      </c>
      <c r="H49" s="14" t="s">
        <v>185</v>
      </c>
      <c r="I49" s="15" t="s">
        <v>131</v>
      </c>
      <c r="J49" s="10" t="s">
        <v>132</v>
      </c>
      <c r="K49" s="10" t="s">
        <v>120</v>
      </c>
      <c r="L49" s="10" t="s">
        <v>101</v>
      </c>
      <c r="M49" s="10" t="s">
        <v>237</v>
      </c>
      <c r="N49" s="10" t="s">
        <v>103</v>
      </c>
      <c r="O49" s="10">
        <v>1</v>
      </c>
      <c r="P49" s="10">
        <v>300</v>
      </c>
      <c r="Q49" s="10" t="s">
        <v>247</v>
      </c>
      <c r="R49" s="10" t="s">
        <v>248</v>
      </c>
      <c r="S49" s="10" t="s">
        <v>267</v>
      </c>
      <c r="T49" s="10" t="s">
        <v>247</v>
      </c>
      <c r="U49" s="10" t="s">
        <v>248</v>
      </c>
      <c r="V49" s="10" t="s">
        <v>255</v>
      </c>
      <c r="W49" s="10" t="s">
        <v>237</v>
      </c>
      <c r="X49" s="11">
        <v>44123</v>
      </c>
      <c r="Y49" s="11">
        <v>44123</v>
      </c>
      <c r="Z49" s="10">
        <v>42</v>
      </c>
      <c r="AA49" s="10">
        <v>300</v>
      </c>
      <c r="AB49" s="10">
        <v>0</v>
      </c>
      <c r="AC49" s="11">
        <v>44125</v>
      </c>
      <c r="AG49" s="10" t="s">
        <v>176</v>
      </c>
      <c r="AH49" s="11">
        <v>44217</v>
      </c>
      <c r="AI49" s="11">
        <v>44196</v>
      </c>
    </row>
    <row r="50" spans="1:35" s="10" customFormat="1" x14ac:dyDescent="0.25">
      <c r="A50" s="10">
        <v>2020</v>
      </c>
      <c r="B50" s="11">
        <v>44105</v>
      </c>
      <c r="C50" s="11">
        <v>44196</v>
      </c>
      <c r="D50" s="10" t="s">
        <v>91</v>
      </c>
      <c r="F50" s="17" t="s">
        <v>174</v>
      </c>
      <c r="G50" s="16" t="s">
        <v>180</v>
      </c>
      <c r="H50" s="10" t="s">
        <v>176</v>
      </c>
      <c r="I50" s="13" t="s">
        <v>153</v>
      </c>
      <c r="J50" s="10" t="s">
        <v>154</v>
      </c>
      <c r="K50" s="10" t="s">
        <v>127</v>
      </c>
      <c r="L50" s="10" t="s">
        <v>101</v>
      </c>
      <c r="M50" s="10" t="s">
        <v>238</v>
      </c>
      <c r="N50" s="10" t="s">
        <v>103</v>
      </c>
      <c r="O50" s="10">
        <v>1</v>
      </c>
      <c r="P50" s="10">
        <v>525</v>
      </c>
      <c r="Q50" s="10" t="s">
        <v>247</v>
      </c>
      <c r="R50" s="10" t="s">
        <v>248</v>
      </c>
      <c r="S50" s="10" t="s">
        <v>266</v>
      </c>
      <c r="T50" s="10" t="s">
        <v>247</v>
      </c>
      <c r="U50" s="10" t="s">
        <v>248</v>
      </c>
      <c r="V50" s="10" t="s">
        <v>250</v>
      </c>
      <c r="W50" s="10" t="s">
        <v>238</v>
      </c>
      <c r="X50" s="11">
        <v>44116</v>
      </c>
      <c r="Y50" s="11">
        <v>44116</v>
      </c>
      <c r="Z50" s="10">
        <v>43</v>
      </c>
      <c r="AA50" s="10">
        <v>525</v>
      </c>
      <c r="AB50" s="10">
        <v>0</v>
      </c>
      <c r="AC50" s="11">
        <v>44125</v>
      </c>
      <c r="AG50" s="10" t="s">
        <v>176</v>
      </c>
      <c r="AH50" s="11">
        <v>44217</v>
      </c>
      <c r="AI50" s="11">
        <v>44196</v>
      </c>
    </row>
    <row r="51" spans="1:35" s="10" customFormat="1" x14ac:dyDescent="0.25">
      <c r="A51" s="10">
        <v>2020</v>
      </c>
      <c r="B51" s="11">
        <v>44105</v>
      </c>
      <c r="C51" s="11">
        <v>44196</v>
      </c>
      <c r="D51" s="10" t="s">
        <v>91</v>
      </c>
      <c r="F51" s="10" t="s">
        <v>182</v>
      </c>
      <c r="G51" s="10" t="s">
        <v>181</v>
      </c>
      <c r="H51" s="10" t="s">
        <v>185</v>
      </c>
      <c r="I51" s="13" t="s">
        <v>161</v>
      </c>
      <c r="J51" s="10" t="s">
        <v>159</v>
      </c>
      <c r="K51" s="10" t="s">
        <v>160</v>
      </c>
      <c r="L51" s="10" t="s">
        <v>101</v>
      </c>
      <c r="M51" s="10" t="s">
        <v>239</v>
      </c>
      <c r="N51" s="10" t="s">
        <v>103</v>
      </c>
      <c r="O51" s="10">
        <v>1</v>
      </c>
      <c r="P51" s="10">
        <v>603</v>
      </c>
      <c r="Q51" s="10" t="s">
        <v>247</v>
      </c>
      <c r="R51" s="10" t="s">
        <v>248</v>
      </c>
      <c r="S51" s="10" t="s">
        <v>266</v>
      </c>
      <c r="T51" s="10" t="s">
        <v>247</v>
      </c>
      <c r="U51" s="10" t="s">
        <v>248</v>
      </c>
      <c r="V51" s="10" t="s">
        <v>252</v>
      </c>
      <c r="W51" s="10" t="s">
        <v>239</v>
      </c>
      <c r="X51" s="11">
        <v>44127</v>
      </c>
      <c r="Y51" s="11">
        <v>44127</v>
      </c>
      <c r="Z51" s="10">
        <v>44</v>
      </c>
      <c r="AA51" s="10">
        <v>603</v>
      </c>
      <c r="AB51" s="10">
        <v>0</v>
      </c>
      <c r="AC51" s="11">
        <v>44132</v>
      </c>
      <c r="AG51" s="10" t="s">
        <v>176</v>
      </c>
      <c r="AH51" s="11">
        <v>44217</v>
      </c>
      <c r="AI51" s="11">
        <v>44196</v>
      </c>
    </row>
    <row r="52" spans="1:35" s="10" customFormat="1" x14ac:dyDescent="0.25">
      <c r="A52" s="10">
        <v>2020</v>
      </c>
      <c r="B52" s="11">
        <v>44105</v>
      </c>
      <c r="C52" s="11">
        <v>44196</v>
      </c>
      <c r="D52" s="10" t="s">
        <v>91</v>
      </c>
      <c r="F52" s="17" t="s">
        <v>174</v>
      </c>
      <c r="G52" s="16" t="s">
        <v>175</v>
      </c>
      <c r="H52" s="10" t="s">
        <v>176</v>
      </c>
      <c r="I52" s="13" t="s">
        <v>151</v>
      </c>
      <c r="J52" s="10" t="s">
        <v>152</v>
      </c>
      <c r="K52" s="10" t="s">
        <v>115</v>
      </c>
      <c r="L52" s="10" t="s">
        <v>101</v>
      </c>
      <c r="M52" s="10" t="s">
        <v>240</v>
      </c>
      <c r="N52" s="10" t="s">
        <v>103</v>
      </c>
      <c r="O52" s="10">
        <v>1</v>
      </c>
      <c r="P52" s="10">
        <v>225</v>
      </c>
      <c r="Q52" s="10" t="s">
        <v>247</v>
      </c>
      <c r="R52" s="10" t="s">
        <v>248</v>
      </c>
      <c r="S52" s="10" t="s">
        <v>266</v>
      </c>
      <c r="T52" s="10" t="s">
        <v>247</v>
      </c>
      <c r="U52" s="10" t="s">
        <v>248</v>
      </c>
      <c r="V52" s="10" t="s">
        <v>251</v>
      </c>
      <c r="W52" s="10" t="s">
        <v>240</v>
      </c>
      <c r="X52" s="11">
        <v>44130</v>
      </c>
      <c r="Y52" s="11">
        <v>44130</v>
      </c>
      <c r="Z52" s="10">
        <v>45</v>
      </c>
      <c r="AA52" s="10">
        <v>225</v>
      </c>
      <c r="AB52" s="10">
        <v>0</v>
      </c>
      <c r="AC52" s="11">
        <v>44131</v>
      </c>
      <c r="AG52" s="10" t="s">
        <v>176</v>
      </c>
      <c r="AH52" s="11">
        <v>44217</v>
      </c>
      <c r="AI52" s="11">
        <v>44196</v>
      </c>
    </row>
    <row r="53" spans="1:35" s="10" customFormat="1" x14ac:dyDescent="0.25">
      <c r="A53" s="10">
        <v>2020</v>
      </c>
      <c r="B53" s="11">
        <v>44105</v>
      </c>
      <c r="C53" s="11">
        <v>44196</v>
      </c>
      <c r="D53" s="10" t="s">
        <v>91</v>
      </c>
      <c r="F53" s="17" t="s">
        <v>179</v>
      </c>
      <c r="G53" s="16" t="s">
        <v>179</v>
      </c>
      <c r="H53" s="16" t="s">
        <v>195</v>
      </c>
      <c r="I53" s="16" t="s">
        <v>145</v>
      </c>
      <c r="J53" s="10" t="s">
        <v>146</v>
      </c>
      <c r="K53" s="10" t="s">
        <v>124</v>
      </c>
      <c r="L53" s="10" t="s">
        <v>101</v>
      </c>
      <c r="M53" s="10" t="s">
        <v>241</v>
      </c>
      <c r="N53" s="10" t="s">
        <v>103</v>
      </c>
      <c r="O53" s="10">
        <v>1</v>
      </c>
      <c r="P53" s="10">
        <v>800</v>
      </c>
      <c r="Q53" s="10" t="s">
        <v>247</v>
      </c>
      <c r="R53" s="10" t="s">
        <v>248</v>
      </c>
      <c r="S53" s="10" t="s">
        <v>266</v>
      </c>
      <c r="T53" s="10" t="s">
        <v>247</v>
      </c>
      <c r="U53" s="10" t="s">
        <v>248</v>
      </c>
      <c r="V53" s="10" t="s">
        <v>250</v>
      </c>
      <c r="W53" s="10" t="s">
        <v>241</v>
      </c>
      <c r="X53" s="11">
        <v>44130</v>
      </c>
      <c r="Y53" s="11">
        <v>44130</v>
      </c>
      <c r="Z53" s="10">
        <v>46</v>
      </c>
      <c r="AA53" s="10">
        <v>800</v>
      </c>
      <c r="AB53" s="10">
        <v>0</v>
      </c>
      <c r="AC53" s="11">
        <v>44132</v>
      </c>
      <c r="AG53" s="10" t="s">
        <v>176</v>
      </c>
      <c r="AH53" s="11">
        <v>44217</v>
      </c>
      <c r="AI53" s="11">
        <v>44196</v>
      </c>
    </row>
    <row r="54" spans="1:35" s="10" customFormat="1" x14ac:dyDescent="0.25">
      <c r="A54" s="10">
        <v>2020</v>
      </c>
      <c r="B54" s="11">
        <v>44105</v>
      </c>
      <c r="C54" s="11">
        <v>44196</v>
      </c>
      <c r="D54" s="10" t="s">
        <v>91</v>
      </c>
      <c r="F54" s="12" t="s">
        <v>196</v>
      </c>
      <c r="G54" s="12" t="s">
        <v>196</v>
      </c>
      <c r="H54" s="14" t="s">
        <v>185</v>
      </c>
      <c r="I54" s="13" t="s">
        <v>150</v>
      </c>
      <c r="J54" s="10" t="s">
        <v>149</v>
      </c>
      <c r="K54" s="10" t="s">
        <v>125</v>
      </c>
      <c r="L54" s="10" t="s">
        <v>101</v>
      </c>
      <c r="M54" s="10" t="s">
        <v>242</v>
      </c>
      <c r="N54" s="10" t="s">
        <v>103</v>
      </c>
      <c r="O54" s="10">
        <v>3</v>
      </c>
      <c r="P54" s="10">
        <v>1400</v>
      </c>
      <c r="Q54" s="10" t="s">
        <v>247</v>
      </c>
      <c r="R54" s="10" t="s">
        <v>248</v>
      </c>
      <c r="S54" s="10" t="s">
        <v>266</v>
      </c>
      <c r="T54" s="10" t="s">
        <v>247</v>
      </c>
      <c r="U54" s="10" t="s">
        <v>248</v>
      </c>
      <c r="V54" s="10" t="s">
        <v>251</v>
      </c>
      <c r="W54" s="10" t="s">
        <v>242</v>
      </c>
      <c r="X54" s="11">
        <v>44118</v>
      </c>
      <c r="Y54" s="11">
        <v>44118</v>
      </c>
      <c r="Z54" s="10">
        <v>47</v>
      </c>
      <c r="AA54" s="10">
        <v>1400</v>
      </c>
      <c r="AB54" s="10">
        <v>0</v>
      </c>
      <c r="AC54" s="11">
        <v>44133</v>
      </c>
      <c r="AG54" s="10" t="s">
        <v>176</v>
      </c>
      <c r="AH54" s="11">
        <v>44217</v>
      </c>
      <c r="AI54" s="11">
        <v>44196</v>
      </c>
    </row>
    <row r="55" spans="1:35" s="10" customFormat="1" x14ac:dyDescent="0.25">
      <c r="A55" s="10">
        <v>2020</v>
      </c>
      <c r="B55" s="11">
        <v>44105</v>
      </c>
      <c r="C55" s="11">
        <v>44196</v>
      </c>
      <c r="D55" s="10" t="s">
        <v>91</v>
      </c>
      <c r="F55" s="12" t="s">
        <v>196</v>
      </c>
      <c r="G55" s="12" t="s">
        <v>196</v>
      </c>
      <c r="H55" s="14" t="s">
        <v>185</v>
      </c>
      <c r="I55" s="13" t="s">
        <v>150</v>
      </c>
      <c r="J55" s="10" t="s">
        <v>149</v>
      </c>
      <c r="K55" s="10" t="s">
        <v>125</v>
      </c>
      <c r="L55" s="10" t="s">
        <v>101</v>
      </c>
      <c r="M55" s="10" t="s">
        <v>243</v>
      </c>
      <c r="N55" s="10" t="s">
        <v>103</v>
      </c>
      <c r="O55" s="10">
        <v>1</v>
      </c>
      <c r="P55" s="10">
        <v>600</v>
      </c>
      <c r="Q55" s="10" t="s">
        <v>247</v>
      </c>
      <c r="R55" s="10" t="s">
        <v>248</v>
      </c>
      <c r="S55" s="10" t="s">
        <v>266</v>
      </c>
      <c r="T55" s="10" t="s">
        <v>247</v>
      </c>
      <c r="U55" s="10" t="s">
        <v>248</v>
      </c>
      <c r="V55" s="10" t="s">
        <v>253</v>
      </c>
      <c r="W55" s="10" t="s">
        <v>243</v>
      </c>
      <c r="X55" s="11">
        <v>44119</v>
      </c>
      <c r="Y55" s="11">
        <v>44119</v>
      </c>
      <c r="Z55" s="10">
        <v>48</v>
      </c>
      <c r="AA55" s="10">
        <v>600</v>
      </c>
      <c r="AB55" s="10">
        <v>0</v>
      </c>
      <c r="AC55" s="11">
        <v>44133</v>
      </c>
      <c r="AG55" s="10" t="s">
        <v>176</v>
      </c>
      <c r="AH55" s="11">
        <v>44217</v>
      </c>
      <c r="AI55" s="11">
        <v>44196</v>
      </c>
    </row>
    <row r="56" spans="1:35" s="10" customFormat="1" x14ac:dyDescent="0.25">
      <c r="A56" s="10">
        <v>2020</v>
      </c>
      <c r="B56" s="11">
        <v>44105</v>
      </c>
      <c r="C56" s="11">
        <v>44196</v>
      </c>
      <c r="D56" s="10" t="s">
        <v>91</v>
      </c>
      <c r="F56" s="12" t="s">
        <v>196</v>
      </c>
      <c r="G56" s="12" t="s">
        <v>196</v>
      </c>
      <c r="H56" s="14" t="s">
        <v>185</v>
      </c>
      <c r="I56" s="13" t="s">
        <v>150</v>
      </c>
      <c r="J56" s="10" t="s">
        <v>149</v>
      </c>
      <c r="K56" s="10" t="s">
        <v>125</v>
      </c>
      <c r="L56" s="10" t="s">
        <v>101</v>
      </c>
      <c r="M56" s="10" t="s">
        <v>244</v>
      </c>
      <c r="N56" s="10" t="s">
        <v>103</v>
      </c>
      <c r="O56" s="10">
        <v>2</v>
      </c>
      <c r="P56" s="10">
        <v>6718</v>
      </c>
      <c r="Q56" s="10" t="s">
        <v>247</v>
      </c>
      <c r="R56" s="10" t="s">
        <v>248</v>
      </c>
      <c r="S56" s="10" t="s">
        <v>266</v>
      </c>
      <c r="T56" s="10" t="s">
        <v>247</v>
      </c>
      <c r="U56" s="10" t="s">
        <v>263</v>
      </c>
      <c r="V56" s="10" t="s">
        <v>261</v>
      </c>
      <c r="W56" s="10" t="s">
        <v>244</v>
      </c>
      <c r="X56" s="11">
        <v>44124</v>
      </c>
      <c r="Y56" s="11">
        <v>44127</v>
      </c>
      <c r="Z56" s="10">
        <v>49</v>
      </c>
      <c r="AA56" s="10">
        <v>6718</v>
      </c>
      <c r="AB56" s="10">
        <v>0</v>
      </c>
      <c r="AC56" s="11">
        <v>44133</v>
      </c>
      <c r="AG56" s="10" t="s">
        <v>176</v>
      </c>
      <c r="AH56" s="11">
        <v>44217</v>
      </c>
      <c r="AI56" s="11">
        <v>44196</v>
      </c>
    </row>
    <row r="57" spans="1:35" s="10" customFormat="1" x14ac:dyDescent="0.25">
      <c r="A57" s="10">
        <v>2020</v>
      </c>
      <c r="B57" s="11">
        <v>44105</v>
      </c>
      <c r="C57" s="11">
        <v>44196</v>
      </c>
      <c r="D57" s="10" t="s">
        <v>91</v>
      </c>
      <c r="F57" s="12" t="s">
        <v>196</v>
      </c>
      <c r="G57" s="12" t="s">
        <v>196</v>
      </c>
      <c r="H57" s="14" t="s">
        <v>185</v>
      </c>
      <c r="I57" s="13" t="s">
        <v>150</v>
      </c>
      <c r="J57" s="10" t="s">
        <v>149</v>
      </c>
      <c r="K57" s="10" t="s">
        <v>125</v>
      </c>
      <c r="L57" s="10" t="s">
        <v>101</v>
      </c>
      <c r="M57" s="10" t="s">
        <v>245</v>
      </c>
      <c r="N57" s="10" t="s">
        <v>103</v>
      </c>
      <c r="O57" s="10">
        <v>2</v>
      </c>
      <c r="P57" s="10">
        <v>950</v>
      </c>
      <c r="Q57" s="10" t="s">
        <v>247</v>
      </c>
      <c r="R57" s="10" t="s">
        <v>248</v>
      </c>
      <c r="S57" s="10" t="s">
        <v>266</v>
      </c>
      <c r="T57" s="10" t="s">
        <v>247</v>
      </c>
      <c r="U57" s="10" t="s">
        <v>248</v>
      </c>
      <c r="V57" s="10" t="s">
        <v>262</v>
      </c>
      <c r="W57" s="10" t="s">
        <v>245</v>
      </c>
      <c r="X57" s="11">
        <v>44130</v>
      </c>
      <c r="Y57" s="11">
        <v>44130</v>
      </c>
      <c r="Z57" s="10">
        <v>50</v>
      </c>
      <c r="AA57" s="10">
        <v>950</v>
      </c>
      <c r="AB57" s="10">
        <v>0</v>
      </c>
      <c r="AC57" s="11">
        <v>44133</v>
      </c>
      <c r="AG57" s="10" t="s">
        <v>176</v>
      </c>
      <c r="AH57" s="11">
        <v>44217</v>
      </c>
      <c r="AI57" s="11">
        <v>44196</v>
      </c>
    </row>
    <row r="58" spans="1:35" s="10" customFormat="1" x14ac:dyDescent="0.25">
      <c r="A58" s="10">
        <v>2020</v>
      </c>
      <c r="B58" s="11">
        <v>44105</v>
      </c>
      <c r="C58" s="11">
        <v>44196</v>
      </c>
      <c r="D58" s="10" t="s">
        <v>91</v>
      </c>
      <c r="F58" s="10" t="s">
        <v>188</v>
      </c>
      <c r="G58" s="10" t="s">
        <v>188</v>
      </c>
      <c r="H58" s="16" t="s">
        <v>176</v>
      </c>
      <c r="I58" s="15" t="s">
        <v>147</v>
      </c>
      <c r="J58" s="10" t="s">
        <v>148</v>
      </c>
      <c r="K58" s="10" t="s">
        <v>126</v>
      </c>
      <c r="L58" s="10" t="s">
        <v>101</v>
      </c>
      <c r="M58" s="10" t="s">
        <v>246</v>
      </c>
      <c r="N58" s="10" t="s">
        <v>103</v>
      </c>
      <c r="O58" s="10">
        <v>1</v>
      </c>
      <c r="P58" s="10">
        <v>1300</v>
      </c>
      <c r="Q58" s="10" t="s">
        <v>247</v>
      </c>
      <c r="R58" s="10" t="s">
        <v>248</v>
      </c>
      <c r="S58" s="10" t="s">
        <v>266</v>
      </c>
      <c r="T58" s="10" t="s">
        <v>247</v>
      </c>
      <c r="U58" s="10" t="s">
        <v>248</v>
      </c>
      <c r="V58" s="10" t="s">
        <v>250</v>
      </c>
      <c r="W58" s="10" t="s">
        <v>246</v>
      </c>
      <c r="X58" s="11">
        <v>44134</v>
      </c>
      <c r="Y58" s="11">
        <v>44134</v>
      </c>
      <c r="Z58" s="10">
        <v>51</v>
      </c>
      <c r="AA58" s="10">
        <v>1300</v>
      </c>
      <c r="AB58" s="10">
        <v>0</v>
      </c>
      <c r="AC58" s="11">
        <v>44138</v>
      </c>
      <c r="AG58" s="10" t="s">
        <v>176</v>
      </c>
      <c r="AH58" s="11">
        <v>44217</v>
      </c>
      <c r="AI58" s="11">
        <v>44196</v>
      </c>
    </row>
    <row r="59" spans="1:35" s="10" customFormat="1" x14ac:dyDescent="0.25">
      <c r="A59" s="10">
        <v>2020</v>
      </c>
      <c r="B59" s="11">
        <v>44105</v>
      </c>
      <c r="C59" s="11">
        <v>44196</v>
      </c>
      <c r="D59" s="10" t="s">
        <v>91</v>
      </c>
      <c r="F59" s="12" t="s">
        <v>187</v>
      </c>
      <c r="G59" s="12" t="s">
        <v>187</v>
      </c>
      <c r="H59" s="10" t="s">
        <v>185</v>
      </c>
      <c r="I59" s="15" t="s">
        <v>143</v>
      </c>
      <c r="J59" s="10" t="s">
        <v>130</v>
      </c>
      <c r="K59" s="10" t="s">
        <v>119</v>
      </c>
      <c r="L59" s="10" t="s">
        <v>101</v>
      </c>
      <c r="M59" s="10" t="s">
        <v>276</v>
      </c>
      <c r="N59" s="10" t="s">
        <v>103</v>
      </c>
      <c r="O59" s="10">
        <v>1</v>
      </c>
      <c r="P59" s="10">
        <v>600</v>
      </c>
      <c r="Q59" s="10" t="s">
        <v>247</v>
      </c>
      <c r="R59" s="10" t="s">
        <v>248</v>
      </c>
      <c r="S59" s="10" t="s">
        <v>266</v>
      </c>
      <c r="T59" s="10" t="s">
        <v>247</v>
      </c>
      <c r="U59" s="10" t="s">
        <v>248</v>
      </c>
      <c r="V59" s="10" t="s">
        <v>253</v>
      </c>
      <c r="W59" s="10" t="s">
        <v>276</v>
      </c>
      <c r="X59" s="11">
        <v>44119</v>
      </c>
      <c r="Y59" s="11">
        <v>44119</v>
      </c>
      <c r="Z59" s="10">
        <v>52</v>
      </c>
      <c r="AA59" s="10">
        <v>600</v>
      </c>
      <c r="AB59" s="10">
        <v>0</v>
      </c>
      <c r="AC59" s="11">
        <v>44125</v>
      </c>
      <c r="AG59" s="10" t="s">
        <v>176</v>
      </c>
      <c r="AH59" s="11">
        <v>44217</v>
      </c>
      <c r="AI59" s="11">
        <v>44196</v>
      </c>
    </row>
    <row r="60" spans="1:35" s="10" customFormat="1" x14ac:dyDescent="0.25">
      <c r="A60" s="10">
        <v>2020</v>
      </c>
      <c r="B60" s="11">
        <v>44105</v>
      </c>
      <c r="C60" s="11">
        <v>44196</v>
      </c>
      <c r="D60" s="10" t="s">
        <v>91</v>
      </c>
      <c r="F60" s="12" t="s">
        <v>187</v>
      </c>
      <c r="G60" s="12" t="s">
        <v>187</v>
      </c>
      <c r="H60" s="10" t="s">
        <v>185</v>
      </c>
      <c r="I60" s="15" t="s">
        <v>143</v>
      </c>
      <c r="J60" s="10" t="s">
        <v>130</v>
      </c>
      <c r="K60" s="10" t="s">
        <v>119</v>
      </c>
      <c r="L60" s="10" t="s">
        <v>101</v>
      </c>
      <c r="M60" s="10" t="s">
        <v>277</v>
      </c>
      <c r="N60" s="10" t="s">
        <v>103</v>
      </c>
      <c r="O60" s="10">
        <v>1</v>
      </c>
      <c r="P60" s="10">
        <v>500</v>
      </c>
      <c r="Q60" s="10" t="s">
        <v>247</v>
      </c>
      <c r="R60" s="10" t="s">
        <v>248</v>
      </c>
      <c r="S60" s="10" t="s">
        <v>266</v>
      </c>
      <c r="T60" s="10" t="s">
        <v>247</v>
      </c>
      <c r="U60" s="10" t="s">
        <v>248</v>
      </c>
      <c r="V60" s="10" t="s">
        <v>253</v>
      </c>
      <c r="W60" s="10" t="s">
        <v>277</v>
      </c>
      <c r="X60" s="11">
        <v>44123</v>
      </c>
      <c r="Y60" s="11">
        <v>44123</v>
      </c>
      <c r="Z60" s="10">
        <v>53</v>
      </c>
      <c r="AA60" s="10">
        <v>500</v>
      </c>
      <c r="AB60" s="10">
        <v>0</v>
      </c>
      <c r="AC60" s="11">
        <v>44127</v>
      </c>
      <c r="AG60" s="10" t="s">
        <v>176</v>
      </c>
      <c r="AH60" s="11">
        <v>44217</v>
      </c>
      <c r="AI60" s="11">
        <v>44196</v>
      </c>
    </row>
    <row r="61" spans="1:35" s="10" customFormat="1" x14ac:dyDescent="0.25">
      <c r="A61" s="10">
        <v>2020</v>
      </c>
      <c r="B61" s="11">
        <v>44105</v>
      </c>
      <c r="C61" s="11">
        <v>44196</v>
      </c>
      <c r="D61" s="10" t="s">
        <v>91</v>
      </c>
      <c r="F61" s="12" t="s">
        <v>187</v>
      </c>
      <c r="G61" s="12" t="s">
        <v>187</v>
      </c>
      <c r="H61" s="10" t="s">
        <v>185</v>
      </c>
      <c r="I61" s="15" t="s">
        <v>143</v>
      </c>
      <c r="J61" s="10" t="s">
        <v>130</v>
      </c>
      <c r="K61" s="10" t="s">
        <v>119</v>
      </c>
      <c r="L61" s="10" t="s">
        <v>101</v>
      </c>
      <c r="M61" s="10" t="s">
        <v>278</v>
      </c>
      <c r="N61" s="10" t="s">
        <v>103</v>
      </c>
      <c r="O61" s="10">
        <v>1</v>
      </c>
      <c r="P61" s="10">
        <v>288</v>
      </c>
      <c r="Q61" s="10" t="s">
        <v>247</v>
      </c>
      <c r="R61" s="10" t="s">
        <v>248</v>
      </c>
      <c r="S61" s="10" t="s">
        <v>266</v>
      </c>
      <c r="T61" s="10" t="s">
        <v>247</v>
      </c>
      <c r="U61" s="10" t="s">
        <v>248</v>
      </c>
      <c r="V61" s="10" t="s">
        <v>252</v>
      </c>
      <c r="W61" s="10" t="s">
        <v>278</v>
      </c>
      <c r="X61" s="11">
        <v>44127</v>
      </c>
      <c r="Y61" s="11">
        <v>44127</v>
      </c>
      <c r="Z61" s="10">
        <v>54</v>
      </c>
      <c r="AA61" s="10">
        <v>288</v>
      </c>
      <c r="AB61" s="10">
        <v>0</v>
      </c>
      <c r="AC61" s="11">
        <v>44132</v>
      </c>
      <c r="AG61" s="10" t="s">
        <v>176</v>
      </c>
      <c r="AH61" s="11">
        <v>44217</v>
      </c>
      <c r="AI61" s="11">
        <v>44196</v>
      </c>
    </row>
    <row r="62" spans="1:35" s="10" customFormat="1" x14ac:dyDescent="0.25">
      <c r="A62" s="10">
        <v>2020</v>
      </c>
      <c r="B62" s="11">
        <v>44105</v>
      </c>
      <c r="C62" s="11">
        <v>44196</v>
      </c>
      <c r="D62" s="10" t="s">
        <v>91</v>
      </c>
      <c r="F62" s="17" t="s">
        <v>174</v>
      </c>
      <c r="G62" s="10" t="s">
        <v>177</v>
      </c>
      <c r="H62" s="10" t="s">
        <v>176</v>
      </c>
      <c r="I62" s="13" t="s">
        <v>162</v>
      </c>
      <c r="J62" s="10" t="s">
        <v>163</v>
      </c>
      <c r="K62" s="10" t="s">
        <v>164</v>
      </c>
      <c r="L62" s="10" t="s">
        <v>101</v>
      </c>
      <c r="M62" s="10" t="s">
        <v>279</v>
      </c>
      <c r="N62" s="10" t="s">
        <v>103</v>
      </c>
      <c r="O62" s="10">
        <v>1</v>
      </c>
      <c r="P62" s="10">
        <v>623</v>
      </c>
      <c r="Q62" s="10" t="s">
        <v>247</v>
      </c>
      <c r="R62" s="10" t="s">
        <v>248</v>
      </c>
      <c r="S62" s="10" t="s">
        <v>266</v>
      </c>
      <c r="T62" s="10" t="s">
        <v>247</v>
      </c>
      <c r="U62" s="10" t="s">
        <v>248</v>
      </c>
      <c r="V62" s="10" t="s">
        <v>252</v>
      </c>
      <c r="W62" s="10" t="s">
        <v>279</v>
      </c>
      <c r="X62" s="11">
        <v>44134</v>
      </c>
      <c r="Y62" s="11">
        <v>44134</v>
      </c>
      <c r="Z62" s="10">
        <v>55</v>
      </c>
      <c r="AA62" s="10">
        <v>623</v>
      </c>
      <c r="AB62" s="10">
        <v>0</v>
      </c>
      <c r="AC62" s="11">
        <v>44134</v>
      </c>
      <c r="AG62" s="10" t="s">
        <v>176</v>
      </c>
      <c r="AH62" s="11">
        <v>44217</v>
      </c>
      <c r="AI62" s="11">
        <v>44196</v>
      </c>
    </row>
    <row r="63" spans="1:35" s="10" customFormat="1" x14ac:dyDescent="0.25">
      <c r="A63" s="10">
        <v>2020</v>
      </c>
      <c r="B63" s="11">
        <v>44105</v>
      </c>
      <c r="C63" s="11">
        <v>44196</v>
      </c>
      <c r="D63" s="10" t="s">
        <v>91</v>
      </c>
      <c r="F63" s="10" t="s">
        <v>188</v>
      </c>
      <c r="G63" s="10" t="s">
        <v>188</v>
      </c>
      <c r="H63" s="16" t="s">
        <v>176</v>
      </c>
      <c r="I63" s="15" t="s">
        <v>147</v>
      </c>
      <c r="J63" s="10" t="s">
        <v>148</v>
      </c>
      <c r="K63" s="10" t="s">
        <v>126</v>
      </c>
      <c r="L63" s="10" t="s">
        <v>101</v>
      </c>
      <c r="M63" s="10" t="s">
        <v>280</v>
      </c>
      <c r="N63" s="10" t="s">
        <v>103</v>
      </c>
      <c r="O63" s="10">
        <v>1</v>
      </c>
      <c r="P63" s="10">
        <v>1000</v>
      </c>
      <c r="Q63" s="10" t="s">
        <v>247</v>
      </c>
      <c r="R63" s="10" t="s">
        <v>248</v>
      </c>
      <c r="S63" s="10" t="s">
        <v>266</v>
      </c>
      <c r="T63" s="10" t="s">
        <v>247</v>
      </c>
      <c r="U63" s="10" t="s">
        <v>248</v>
      </c>
      <c r="V63" s="10" t="s">
        <v>251</v>
      </c>
      <c r="W63" s="10" t="s">
        <v>280</v>
      </c>
      <c r="X63" s="11">
        <v>44133</v>
      </c>
      <c r="Y63" s="11">
        <v>44133</v>
      </c>
      <c r="Z63" s="10">
        <v>56</v>
      </c>
      <c r="AA63" s="10">
        <v>1000</v>
      </c>
      <c r="AB63" s="10">
        <v>0</v>
      </c>
      <c r="AC63" s="11">
        <v>44138</v>
      </c>
      <c r="AG63" s="10" t="s">
        <v>176</v>
      </c>
      <c r="AH63" s="11">
        <v>44217</v>
      </c>
      <c r="AI63" s="11">
        <v>44196</v>
      </c>
    </row>
    <row r="64" spans="1:35" s="10" customFormat="1" x14ac:dyDescent="0.25">
      <c r="A64" s="10">
        <v>2020</v>
      </c>
      <c r="B64" s="11">
        <v>44105</v>
      </c>
      <c r="C64" s="11">
        <v>44196</v>
      </c>
      <c r="D64" s="10" t="s">
        <v>91</v>
      </c>
      <c r="F64" s="12" t="s">
        <v>192</v>
      </c>
      <c r="G64" s="12" t="s">
        <v>192</v>
      </c>
      <c r="H64" s="14" t="s">
        <v>185</v>
      </c>
      <c r="I64" s="15" t="s">
        <v>131</v>
      </c>
      <c r="J64" s="10" t="s">
        <v>132</v>
      </c>
      <c r="K64" s="10" t="s">
        <v>120</v>
      </c>
      <c r="L64" s="10" t="s">
        <v>101</v>
      </c>
      <c r="M64" s="10" t="s">
        <v>281</v>
      </c>
      <c r="N64" s="10" t="s">
        <v>103</v>
      </c>
      <c r="O64" s="10">
        <v>1</v>
      </c>
      <c r="P64" s="10">
        <v>900</v>
      </c>
      <c r="Q64" s="10" t="s">
        <v>247</v>
      </c>
      <c r="R64" s="10" t="s">
        <v>248</v>
      </c>
      <c r="S64" s="10" t="s">
        <v>266</v>
      </c>
      <c r="T64" s="10" t="s">
        <v>247</v>
      </c>
      <c r="U64" s="10" t="s">
        <v>248</v>
      </c>
      <c r="V64" s="10" t="s">
        <v>251</v>
      </c>
      <c r="W64" s="10" t="s">
        <v>281</v>
      </c>
      <c r="X64" s="11">
        <v>44140</v>
      </c>
      <c r="Y64" s="11">
        <v>44140</v>
      </c>
      <c r="Z64" s="10">
        <v>57</v>
      </c>
      <c r="AA64" s="10">
        <v>900</v>
      </c>
      <c r="AB64" s="10">
        <v>0</v>
      </c>
      <c r="AC64" s="11">
        <v>44145</v>
      </c>
      <c r="AG64" s="10" t="s">
        <v>176</v>
      </c>
      <c r="AH64" s="11">
        <v>44217</v>
      </c>
      <c r="AI64" s="11">
        <v>44196</v>
      </c>
    </row>
    <row r="65" spans="1:35" s="10" customFormat="1" x14ac:dyDescent="0.25">
      <c r="A65" s="10">
        <v>2020</v>
      </c>
      <c r="B65" s="11">
        <v>44105</v>
      </c>
      <c r="C65" s="11">
        <v>44196</v>
      </c>
      <c r="D65" s="10" t="s">
        <v>91</v>
      </c>
      <c r="F65" s="10" t="s">
        <v>182</v>
      </c>
      <c r="G65" s="10" t="s">
        <v>181</v>
      </c>
      <c r="H65" s="10" t="s">
        <v>185</v>
      </c>
      <c r="I65" s="13" t="s">
        <v>161</v>
      </c>
      <c r="J65" s="10" t="s">
        <v>159</v>
      </c>
      <c r="K65" s="10" t="s">
        <v>160</v>
      </c>
      <c r="L65" s="10" t="s">
        <v>101</v>
      </c>
      <c r="M65" s="10" t="s">
        <v>282</v>
      </c>
      <c r="N65" s="10" t="s">
        <v>103</v>
      </c>
      <c r="O65" s="10">
        <v>1</v>
      </c>
      <c r="P65" s="10">
        <v>300</v>
      </c>
      <c r="Q65" s="10" t="s">
        <v>247</v>
      </c>
      <c r="R65" s="10" t="s">
        <v>248</v>
      </c>
      <c r="S65" s="10" t="s">
        <v>266</v>
      </c>
      <c r="T65" s="10" t="s">
        <v>247</v>
      </c>
      <c r="U65" s="10" t="s">
        <v>248</v>
      </c>
      <c r="V65" s="10" t="s">
        <v>251</v>
      </c>
      <c r="W65" s="10" t="s">
        <v>282</v>
      </c>
      <c r="X65" s="11">
        <v>44140</v>
      </c>
      <c r="Y65" s="11">
        <v>44140</v>
      </c>
      <c r="Z65" s="10">
        <v>58</v>
      </c>
      <c r="AA65" s="10">
        <v>300</v>
      </c>
      <c r="AB65" s="10">
        <v>0</v>
      </c>
      <c r="AC65" s="11">
        <v>44145</v>
      </c>
      <c r="AG65" s="10" t="s">
        <v>176</v>
      </c>
      <c r="AH65" s="11">
        <v>44217</v>
      </c>
      <c r="AI65" s="11">
        <v>44196</v>
      </c>
    </row>
    <row r="66" spans="1:35" s="10" customFormat="1" x14ac:dyDescent="0.25">
      <c r="A66" s="10">
        <v>2020</v>
      </c>
      <c r="B66" s="11">
        <v>44105</v>
      </c>
      <c r="C66" s="11">
        <v>44196</v>
      </c>
      <c r="D66" s="10" t="s">
        <v>91</v>
      </c>
      <c r="F66" s="10" t="s">
        <v>188</v>
      </c>
      <c r="G66" s="10" t="s">
        <v>188</v>
      </c>
      <c r="H66" s="16" t="s">
        <v>176</v>
      </c>
      <c r="I66" s="15" t="s">
        <v>147</v>
      </c>
      <c r="J66" s="10" t="s">
        <v>148</v>
      </c>
      <c r="K66" s="10" t="s">
        <v>126</v>
      </c>
      <c r="L66" s="10" t="s">
        <v>101</v>
      </c>
      <c r="M66" s="10" t="s">
        <v>283</v>
      </c>
      <c r="N66" s="10" t="s">
        <v>103</v>
      </c>
      <c r="O66" s="10">
        <v>1</v>
      </c>
      <c r="P66" s="10">
        <v>1147</v>
      </c>
      <c r="Q66" s="10" t="s">
        <v>247</v>
      </c>
      <c r="R66" s="10" t="s">
        <v>248</v>
      </c>
      <c r="S66" s="10" t="s">
        <v>266</v>
      </c>
      <c r="T66" s="10" t="s">
        <v>247</v>
      </c>
      <c r="U66" s="10" t="s">
        <v>248</v>
      </c>
      <c r="V66" s="10" t="s">
        <v>312</v>
      </c>
      <c r="W66" s="10" t="s">
        <v>283</v>
      </c>
      <c r="X66" s="11">
        <v>44140</v>
      </c>
      <c r="Y66" s="11">
        <v>44140</v>
      </c>
      <c r="Z66" s="10">
        <v>59</v>
      </c>
      <c r="AA66" s="10">
        <v>1147</v>
      </c>
      <c r="AB66" s="10">
        <v>0</v>
      </c>
      <c r="AC66" s="11">
        <v>44145</v>
      </c>
      <c r="AG66" s="10" t="s">
        <v>176</v>
      </c>
      <c r="AH66" s="11">
        <v>44217</v>
      </c>
      <c r="AI66" s="11">
        <v>44196</v>
      </c>
    </row>
    <row r="67" spans="1:35" s="10" customFormat="1" x14ac:dyDescent="0.25">
      <c r="A67" s="10">
        <v>2020</v>
      </c>
      <c r="B67" s="11">
        <v>44105</v>
      </c>
      <c r="C67" s="11">
        <v>44196</v>
      </c>
      <c r="D67" s="10" t="s">
        <v>91</v>
      </c>
      <c r="F67" s="10" t="s">
        <v>190</v>
      </c>
      <c r="G67" s="10" t="s">
        <v>190</v>
      </c>
      <c r="H67" s="16" t="s">
        <v>176</v>
      </c>
      <c r="I67" s="13" t="s">
        <v>165</v>
      </c>
      <c r="J67" s="10" t="s">
        <v>166</v>
      </c>
      <c r="K67" s="10" t="s">
        <v>167</v>
      </c>
      <c r="L67" s="10" t="s">
        <v>101</v>
      </c>
      <c r="M67" s="10" t="s">
        <v>283</v>
      </c>
      <c r="N67" s="10" t="s">
        <v>103</v>
      </c>
      <c r="O67" s="10">
        <v>1</v>
      </c>
      <c r="P67" s="10">
        <v>0</v>
      </c>
      <c r="Q67" s="10" t="s">
        <v>247</v>
      </c>
      <c r="R67" s="10" t="s">
        <v>248</v>
      </c>
      <c r="S67" s="10" t="s">
        <v>266</v>
      </c>
      <c r="T67" s="10" t="s">
        <v>247</v>
      </c>
      <c r="U67" s="10" t="s">
        <v>248</v>
      </c>
      <c r="V67" s="10" t="s">
        <v>312</v>
      </c>
      <c r="W67" s="10" t="s">
        <v>283</v>
      </c>
      <c r="X67" s="11">
        <v>44140</v>
      </c>
      <c r="Y67" s="11">
        <v>44140</v>
      </c>
      <c r="Z67" s="10">
        <v>60</v>
      </c>
      <c r="AA67" s="10">
        <v>0</v>
      </c>
      <c r="AB67" s="10">
        <v>300</v>
      </c>
      <c r="AC67" s="11">
        <v>44145</v>
      </c>
      <c r="AG67" s="10" t="s">
        <v>176</v>
      </c>
      <c r="AH67" s="11">
        <v>44217</v>
      </c>
      <c r="AI67" s="11">
        <v>44196</v>
      </c>
    </row>
    <row r="68" spans="1:35" s="10" customFormat="1" x14ac:dyDescent="0.25">
      <c r="A68" s="10">
        <v>2020</v>
      </c>
      <c r="B68" s="11">
        <v>44105</v>
      </c>
      <c r="C68" s="11">
        <v>44196</v>
      </c>
      <c r="D68" s="10" t="s">
        <v>91</v>
      </c>
      <c r="F68" s="10" t="s">
        <v>186</v>
      </c>
      <c r="G68" s="10" t="s">
        <v>186</v>
      </c>
      <c r="H68" s="10" t="s">
        <v>176</v>
      </c>
      <c r="I68" s="15" t="s">
        <v>141</v>
      </c>
      <c r="J68" s="10" t="s">
        <v>142</v>
      </c>
      <c r="K68" s="10" t="s">
        <v>123</v>
      </c>
      <c r="L68" s="10" t="s">
        <v>101</v>
      </c>
      <c r="M68" s="10" t="s">
        <v>283</v>
      </c>
      <c r="N68" s="10" t="s">
        <v>103</v>
      </c>
      <c r="O68" s="10">
        <v>1</v>
      </c>
      <c r="P68" s="10">
        <v>300</v>
      </c>
      <c r="Q68" s="10" t="s">
        <v>247</v>
      </c>
      <c r="R68" s="10" t="s">
        <v>248</v>
      </c>
      <c r="S68" s="10" t="s">
        <v>266</v>
      </c>
      <c r="T68" s="10" t="s">
        <v>247</v>
      </c>
      <c r="U68" s="10" t="s">
        <v>248</v>
      </c>
      <c r="V68" s="10" t="s">
        <v>312</v>
      </c>
      <c r="W68" s="10" t="s">
        <v>283</v>
      </c>
      <c r="X68" s="11">
        <v>44140</v>
      </c>
      <c r="Y68" s="11">
        <v>44140</v>
      </c>
      <c r="Z68" s="10">
        <v>61</v>
      </c>
      <c r="AA68" s="10">
        <v>300</v>
      </c>
      <c r="AB68" s="10">
        <v>0</v>
      </c>
      <c r="AC68" s="11">
        <v>44144</v>
      </c>
      <c r="AG68" s="10" t="s">
        <v>176</v>
      </c>
      <c r="AH68" s="11">
        <v>44217</v>
      </c>
      <c r="AI68" s="11">
        <v>44196</v>
      </c>
    </row>
    <row r="69" spans="1:35" s="10" customFormat="1" x14ac:dyDescent="0.25">
      <c r="A69" s="10">
        <v>2020</v>
      </c>
      <c r="B69" s="11">
        <v>44105</v>
      </c>
      <c r="C69" s="11">
        <v>44196</v>
      </c>
      <c r="D69" s="10" t="s">
        <v>91</v>
      </c>
      <c r="F69" s="17" t="s">
        <v>179</v>
      </c>
      <c r="G69" s="16" t="s">
        <v>179</v>
      </c>
      <c r="H69" s="16" t="s">
        <v>195</v>
      </c>
      <c r="I69" s="16" t="s">
        <v>145</v>
      </c>
      <c r="J69" s="10" t="s">
        <v>146</v>
      </c>
      <c r="K69" s="10" t="s">
        <v>124</v>
      </c>
      <c r="L69" s="10" t="s">
        <v>101</v>
      </c>
      <c r="M69" s="10" t="s">
        <v>284</v>
      </c>
      <c r="N69" s="10" t="s">
        <v>103</v>
      </c>
      <c r="O69" s="10">
        <v>1</v>
      </c>
      <c r="P69" s="10">
        <v>1934</v>
      </c>
      <c r="Q69" s="10" t="s">
        <v>247</v>
      </c>
      <c r="R69" s="10" t="s">
        <v>248</v>
      </c>
      <c r="S69" s="10" t="s">
        <v>266</v>
      </c>
      <c r="T69" s="10" t="s">
        <v>247</v>
      </c>
      <c r="U69" s="10" t="s">
        <v>248</v>
      </c>
      <c r="V69" s="10" t="s">
        <v>313</v>
      </c>
      <c r="W69" s="10" t="s">
        <v>284</v>
      </c>
      <c r="X69" s="11">
        <v>44140</v>
      </c>
      <c r="Y69" s="11">
        <v>44140</v>
      </c>
      <c r="Z69" s="10">
        <v>62</v>
      </c>
      <c r="AA69" s="10">
        <v>1934</v>
      </c>
      <c r="AB69" s="10">
        <v>152</v>
      </c>
      <c r="AC69" s="11">
        <v>44145</v>
      </c>
      <c r="AG69" s="10" t="s">
        <v>176</v>
      </c>
      <c r="AH69" s="11">
        <v>44217</v>
      </c>
      <c r="AI69" s="11">
        <v>44196</v>
      </c>
    </row>
    <row r="70" spans="1:35" s="10" customFormat="1" x14ac:dyDescent="0.25">
      <c r="A70" s="10">
        <v>2020</v>
      </c>
      <c r="B70" s="11">
        <v>44105</v>
      </c>
      <c r="C70" s="11">
        <v>44196</v>
      </c>
      <c r="D70" s="10" t="s">
        <v>91</v>
      </c>
      <c r="F70" s="17" t="s">
        <v>179</v>
      </c>
      <c r="G70" s="16" t="s">
        <v>179</v>
      </c>
      <c r="H70" s="16" t="s">
        <v>195</v>
      </c>
      <c r="I70" s="16" t="s">
        <v>145</v>
      </c>
      <c r="J70" s="10" t="s">
        <v>146</v>
      </c>
      <c r="K70" s="10" t="s">
        <v>124</v>
      </c>
      <c r="L70" s="10" t="s">
        <v>101</v>
      </c>
      <c r="M70" s="10" t="s">
        <v>285</v>
      </c>
      <c r="N70" s="10" t="s">
        <v>103</v>
      </c>
      <c r="O70" s="10">
        <v>1</v>
      </c>
      <c r="P70" s="10">
        <v>928</v>
      </c>
      <c r="Q70" s="10" t="s">
        <v>247</v>
      </c>
      <c r="R70" s="10" t="s">
        <v>248</v>
      </c>
      <c r="S70" s="10" t="s">
        <v>266</v>
      </c>
      <c r="T70" s="10" t="s">
        <v>247</v>
      </c>
      <c r="U70" s="10" t="s">
        <v>264</v>
      </c>
      <c r="V70" s="10" t="s">
        <v>314</v>
      </c>
      <c r="W70" s="10" t="s">
        <v>285</v>
      </c>
      <c r="X70" s="11">
        <v>44114</v>
      </c>
      <c r="Y70" s="11">
        <v>44114</v>
      </c>
      <c r="Z70" s="10">
        <v>63</v>
      </c>
      <c r="AA70" s="10">
        <v>928</v>
      </c>
      <c r="AB70" s="10">
        <v>0</v>
      </c>
      <c r="AC70" s="11">
        <v>44147</v>
      </c>
      <c r="AG70" s="10" t="s">
        <v>176</v>
      </c>
      <c r="AH70" s="11">
        <v>44217</v>
      </c>
      <c r="AI70" s="11">
        <v>44196</v>
      </c>
    </row>
    <row r="71" spans="1:35" s="10" customFormat="1" x14ac:dyDescent="0.25">
      <c r="A71" s="10">
        <v>2020</v>
      </c>
      <c r="B71" s="11">
        <v>44105</v>
      </c>
      <c r="C71" s="11">
        <v>44196</v>
      </c>
      <c r="D71" s="10" t="s">
        <v>91</v>
      </c>
      <c r="F71" s="10" t="s">
        <v>275</v>
      </c>
      <c r="G71" s="10" t="s">
        <v>275</v>
      </c>
      <c r="H71" s="10" t="s">
        <v>185</v>
      </c>
      <c r="I71" s="10" t="s">
        <v>271</v>
      </c>
      <c r="J71" s="10" t="s">
        <v>272</v>
      </c>
      <c r="K71" s="10" t="s">
        <v>273</v>
      </c>
      <c r="L71" s="10" t="s">
        <v>101</v>
      </c>
      <c r="M71" s="10" t="s">
        <v>286</v>
      </c>
      <c r="N71" s="10" t="s">
        <v>103</v>
      </c>
      <c r="O71" s="10">
        <v>1</v>
      </c>
      <c r="P71" s="10">
        <v>1334</v>
      </c>
      <c r="Q71" s="10" t="s">
        <v>247</v>
      </c>
      <c r="R71" s="10" t="s">
        <v>248</v>
      </c>
      <c r="S71" s="10" t="s">
        <v>266</v>
      </c>
      <c r="T71" s="10" t="s">
        <v>247</v>
      </c>
      <c r="U71" s="10" t="s">
        <v>330</v>
      </c>
      <c r="V71" s="10" t="s">
        <v>315</v>
      </c>
      <c r="W71" s="10" t="s">
        <v>286</v>
      </c>
      <c r="X71" s="11">
        <v>44131</v>
      </c>
      <c r="Y71" s="11">
        <v>44133</v>
      </c>
      <c r="Z71" s="10">
        <v>64</v>
      </c>
      <c r="AA71" s="10">
        <v>1334</v>
      </c>
      <c r="AB71" s="10">
        <v>0</v>
      </c>
      <c r="AC71" s="11">
        <v>44144</v>
      </c>
      <c r="AG71" s="10" t="s">
        <v>176</v>
      </c>
      <c r="AH71" s="11">
        <v>44217</v>
      </c>
      <c r="AI71" s="11">
        <v>44196</v>
      </c>
    </row>
    <row r="72" spans="1:35" s="10" customFormat="1" x14ac:dyDescent="0.25">
      <c r="A72" s="10">
        <v>2020</v>
      </c>
      <c r="B72" s="11">
        <v>44105</v>
      </c>
      <c r="C72" s="11">
        <v>44196</v>
      </c>
      <c r="D72" s="10" t="s">
        <v>91</v>
      </c>
      <c r="F72" s="12" t="s">
        <v>191</v>
      </c>
      <c r="G72" s="12" t="s">
        <v>191</v>
      </c>
      <c r="H72" s="16" t="s">
        <v>185</v>
      </c>
      <c r="I72" s="13" t="s">
        <v>137</v>
      </c>
      <c r="J72" s="10" t="s">
        <v>138</v>
      </c>
      <c r="K72" s="10" t="s">
        <v>121</v>
      </c>
      <c r="L72" s="10" t="s">
        <v>101</v>
      </c>
      <c r="M72" s="10" t="s">
        <v>287</v>
      </c>
      <c r="N72" s="10" t="s">
        <v>103</v>
      </c>
      <c r="O72" s="10">
        <v>1</v>
      </c>
      <c r="P72" s="10">
        <v>225</v>
      </c>
      <c r="Q72" s="10" t="s">
        <v>247</v>
      </c>
      <c r="R72" s="10" t="s">
        <v>248</v>
      </c>
      <c r="S72" s="10" t="s">
        <v>266</v>
      </c>
      <c r="T72" s="10" t="s">
        <v>247</v>
      </c>
      <c r="U72" s="10" t="s">
        <v>248</v>
      </c>
      <c r="V72" s="10" t="s">
        <v>250</v>
      </c>
      <c r="W72" s="10" t="s">
        <v>287</v>
      </c>
      <c r="X72" s="11">
        <v>44144</v>
      </c>
      <c r="Y72" s="11">
        <v>44144</v>
      </c>
      <c r="Z72" s="10">
        <v>65</v>
      </c>
      <c r="AA72" s="10">
        <v>225</v>
      </c>
      <c r="AB72" s="10">
        <v>0</v>
      </c>
      <c r="AC72" s="11">
        <v>44145</v>
      </c>
      <c r="AG72" s="10" t="s">
        <v>176</v>
      </c>
      <c r="AH72" s="11">
        <v>44217</v>
      </c>
      <c r="AI72" s="11">
        <v>44196</v>
      </c>
    </row>
    <row r="73" spans="1:35" s="10" customFormat="1" x14ac:dyDescent="0.25">
      <c r="A73" s="10">
        <v>2020</v>
      </c>
      <c r="B73" s="11">
        <v>44105</v>
      </c>
      <c r="C73" s="11">
        <v>44196</v>
      </c>
      <c r="D73" s="10" t="s">
        <v>91</v>
      </c>
      <c r="F73" s="10" t="s">
        <v>188</v>
      </c>
      <c r="G73" s="10" t="s">
        <v>188</v>
      </c>
      <c r="H73" s="16" t="s">
        <v>176</v>
      </c>
      <c r="I73" s="15" t="s">
        <v>147</v>
      </c>
      <c r="J73" s="10" t="s">
        <v>148</v>
      </c>
      <c r="K73" s="10" t="s">
        <v>126</v>
      </c>
      <c r="L73" s="10" t="s">
        <v>101</v>
      </c>
      <c r="M73" s="10" t="s">
        <v>288</v>
      </c>
      <c r="N73" s="10" t="s">
        <v>103</v>
      </c>
      <c r="O73" s="10">
        <v>1</v>
      </c>
      <c r="P73" s="10">
        <v>1500</v>
      </c>
      <c r="Q73" s="10" t="s">
        <v>247</v>
      </c>
      <c r="R73" s="10" t="s">
        <v>248</v>
      </c>
      <c r="S73" s="10" t="s">
        <v>266</v>
      </c>
      <c r="T73" s="10" t="s">
        <v>247</v>
      </c>
      <c r="U73" s="10" t="s">
        <v>248</v>
      </c>
      <c r="V73" s="10" t="s">
        <v>251</v>
      </c>
      <c r="W73" s="10" t="s">
        <v>288</v>
      </c>
      <c r="X73" s="11">
        <v>44148</v>
      </c>
      <c r="Y73" s="11">
        <v>44148</v>
      </c>
      <c r="Z73" s="10">
        <v>66</v>
      </c>
      <c r="AA73" s="10">
        <v>1500</v>
      </c>
      <c r="AB73" s="10">
        <v>0</v>
      </c>
      <c r="AC73" s="11">
        <v>44155</v>
      </c>
      <c r="AG73" s="10" t="s">
        <v>176</v>
      </c>
      <c r="AH73" s="11">
        <v>44217</v>
      </c>
      <c r="AI73" s="11">
        <v>44196</v>
      </c>
    </row>
    <row r="74" spans="1:35" s="10" customFormat="1" x14ac:dyDescent="0.25">
      <c r="A74" s="10">
        <v>2020</v>
      </c>
      <c r="B74" s="11">
        <v>44105</v>
      </c>
      <c r="C74" s="11">
        <v>44196</v>
      </c>
      <c r="D74" s="10" t="s">
        <v>91</v>
      </c>
      <c r="F74" s="12" t="s">
        <v>192</v>
      </c>
      <c r="G74" s="12" t="s">
        <v>192</v>
      </c>
      <c r="H74" s="14" t="s">
        <v>185</v>
      </c>
      <c r="I74" s="15" t="s">
        <v>131</v>
      </c>
      <c r="J74" s="10" t="s">
        <v>132</v>
      </c>
      <c r="K74" s="10" t="s">
        <v>120</v>
      </c>
      <c r="L74" s="10" t="s">
        <v>101</v>
      </c>
      <c r="M74" s="10" t="s">
        <v>289</v>
      </c>
      <c r="N74" s="10" t="s">
        <v>103</v>
      </c>
      <c r="O74" s="10">
        <v>3</v>
      </c>
      <c r="P74" s="10">
        <v>1282</v>
      </c>
      <c r="Q74" s="10" t="s">
        <v>247</v>
      </c>
      <c r="R74" s="10" t="s">
        <v>248</v>
      </c>
      <c r="S74" s="10" t="s">
        <v>266</v>
      </c>
      <c r="T74" s="10" t="s">
        <v>247</v>
      </c>
      <c r="U74" s="10" t="s">
        <v>248</v>
      </c>
      <c r="V74" s="10" t="s">
        <v>255</v>
      </c>
      <c r="W74" s="10" t="s">
        <v>289</v>
      </c>
      <c r="X74" s="11">
        <v>44138</v>
      </c>
      <c r="Y74" s="11">
        <v>44138</v>
      </c>
      <c r="Z74" s="10">
        <v>67</v>
      </c>
      <c r="AA74" s="10">
        <v>1282</v>
      </c>
      <c r="AB74" s="10">
        <v>0</v>
      </c>
      <c r="AC74" s="11">
        <v>44146</v>
      </c>
      <c r="AG74" s="10" t="s">
        <v>176</v>
      </c>
      <c r="AH74" s="11">
        <v>44217</v>
      </c>
      <c r="AI74" s="11">
        <v>44196</v>
      </c>
    </row>
    <row r="75" spans="1:35" s="10" customFormat="1" x14ac:dyDescent="0.25">
      <c r="A75" s="10">
        <v>2020</v>
      </c>
      <c r="B75" s="11">
        <v>44105</v>
      </c>
      <c r="C75" s="11">
        <v>44196</v>
      </c>
      <c r="D75" s="10" t="s">
        <v>91</v>
      </c>
      <c r="F75" s="12" t="s">
        <v>274</v>
      </c>
      <c r="G75" s="12" t="s">
        <v>274</v>
      </c>
      <c r="H75" s="10" t="s">
        <v>185</v>
      </c>
      <c r="I75" s="10" t="s">
        <v>268</v>
      </c>
      <c r="J75" s="10" t="s">
        <v>270</v>
      </c>
      <c r="K75" s="10" t="s">
        <v>269</v>
      </c>
      <c r="L75" s="10" t="s">
        <v>101</v>
      </c>
      <c r="M75" s="10" t="s">
        <v>290</v>
      </c>
      <c r="N75" s="10" t="s">
        <v>103</v>
      </c>
      <c r="O75" s="10">
        <v>1</v>
      </c>
      <c r="P75" s="10">
        <v>525</v>
      </c>
      <c r="Q75" s="10" t="s">
        <v>247</v>
      </c>
      <c r="R75" s="10" t="s">
        <v>248</v>
      </c>
      <c r="S75" s="10" t="s">
        <v>266</v>
      </c>
      <c r="T75" s="10" t="s">
        <v>247</v>
      </c>
      <c r="U75" s="10" t="s">
        <v>248</v>
      </c>
      <c r="V75" s="10" t="s">
        <v>250</v>
      </c>
      <c r="W75" s="10" t="s">
        <v>290</v>
      </c>
      <c r="X75" s="11">
        <v>44144</v>
      </c>
      <c r="Y75" s="11">
        <v>44144</v>
      </c>
      <c r="Z75" s="10">
        <v>68</v>
      </c>
      <c r="AA75" s="10">
        <v>525</v>
      </c>
      <c r="AB75" s="10">
        <v>0</v>
      </c>
      <c r="AC75" s="11">
        <v>44146</v>
      </c>
      <c r="AG75" s="10" t="s">
        <v>176</v>
      </c>
      <c r="AH75" s="11">
        <v>44217</v>
      </c>
      <c r="AI75" s="11">
        <v>44196</v>
      </c>
    </row>
    <row r="76" spans="1:35" s="10" customFormat="1" x14ac:dyDescent="0.25">
      <c r="A76" s="10">
        <v>2020</v>
      </c>
      <c r="B76" s="11">
        <v>44105</v>
      </c>
      <c r="C76" s="11">
        <v>44196</v>
      </c>
      <c r="D76" s="10" t="s">
        <v>91</v>
      </c>
      <c r="F76" s="17" t="s">
        <v>179</v>
      </c>
      <c r="G76" s="16" t="s">
        <v>179</v>
      </c>
      <c r="H76" s="16" t="s">
        <v>195</v>
      </c>
      <c r="I76" s="16" t="s">
        <v>145</v>
      </c>
      <c r="J76" s="10" t="s">
        <v>146</v>
      </c>
      <c r="K76" s="10" t="s">
        <v>124</v>
      </c>
      <c r="L76" s="10" t="s">
        <v>101</v>
      </c>
      <c r="M76" s="10" t="s">
        <v>291</v>
      </c>
      <c r="N76" s="10" t="s">
        <v>103</v>
      </c>
      <c r="O76" s="10">
        <v>1</v>
      </c>
      <c r="P76" s="10">
        <v>66</v>
      </c>
      <c r="Q76" s="10" t="s">
        <v>247</v>
      </c>
      <c r="R76" s="10" t="s">
        <v>248</v>
      </c>
      <c r="S76" s="10" t="s">
        <v>266</v>
      </c>
      <c r="T76" s="10" t="s">
        <v>247</v>
      </c>
      <c r="U76" s="10" t="s">
        <v>248</v>
      </c>
      <c r="V76" s="10" t="s">
        <v>316</v>
      </c>
      <c r="W76" s="10" t="s">
        <v>291</v>
      </c>
      <c r="X76" s="11">
        <v>44142</v>
      </c>
      <c r="Y76" s="11">
        <v>44142</v>
      </c>
      <c r="Z76" s="10">
        <v>69</v>
      </c>
      <c r="AA76" s="10">
        <v>66</v>
      </c>
      <c r="AB76" s="10">
        <v>0</v>
      </c>
      <c r="AC76" s="11">
        <v>44147</v>
      </c>
      <c r="AG76" s="10" t="s">
        <v>176</v>
      </c>
      <c r="AH76" s="11">
        <v>44217</v>
      </c>
      <c r="AI76" s="11">
        <v>44196</v>
      </c>
    </row>
    <row r="77" spans="1:35" s="10" customFormat="1" x14ac:dyDescent="0.25">
      <c r="A77" s="10">
        <v>2020</v>
      </c>
      <c r="B77" s="11">
        <v>44105</v>
      </c>
      <c r="C77" s="11">
        <v>44196</v>
      </c>
      <c r="D77" s="10" t="s">
        <v>91</v>
      </c>
      <c r="F77" s="17" t="s">
        <v>179</v>
      </c>
      <c r="G77" s="16" t="s">
        <v>179</v>
      </c>
      <c r="H77" s="16" t="s">
        <v>195</v>
      </c>
      <c r="I77" s="16" t="s">
        <v>145</v>
      </c>
      <c r="J77" s="10" t="s">
        <v>146</v>
      </c>
      <c r="K77" s="10" t="s">
        <v>124</v>
      </c>
      <c r="L77" s="10" t="s">
        <v>101</v>
      </c>
      <c r="M77" s="10" t="s">
        <v>292</v>
      </c>
      <c r="N77" s="10" t="s">
        <v>103</v>
      </c>
      <c r="O77" s="10">
        <v>1</v>
      </c>
      <c r="P77" s="10">
        <v>500</v>
      </c>
      <c r="Q77" s="10" t="s">
        <v>247</v>
      </c>
      <c r="R77" s="10" t="s">
        <v>248</v>
      </c>
      <c r="S77" s="10" t="s">
        <v>266</v>
      </c>
      <c r="T77" s="10" t="s">
        <v>247</v>
      </c>
      <c r="U77" s="10" t="s">
        <v>248</v>
      </c>
      <c r="V77" s="10" t="s">
        <v>317</v>
      </c>
      <c r="W77" s="10" t="s">
        <v>292</v>
      </c>
      <c r="X77" s="11">
        <v>44144</v>
      </c>
      <c r="Y77" s="11">
        <v>44144</v>
      </c>
      <c r="Z77" s="10">
        <v>70</v>
      </c>
      <c r="AA77" s="10">
        <v>500</v>
      </c>
      <c r="AB77" s="10">
        <v>0</v>
      </c>
      <c r="AC77" s="11">
        <v>44147</v>
      </c>
      <c r="AG77" s="10" t="s">
        <v>176</v>
      </c>
      <c r="AH77" s="11">
        <v>44217</v>
      </c>
      <c r="AI77" s="11">
        <v>44196</v>
      </c>
    </row>
    <row r="78" spans="1:35" s="10" customFormat="1" x14ac:dyDescent="0.25">
      <c r="A78" s="10">
        <v>2020</v>
      </c>
      <c r="B78" s="11">
        <v>44105</v>
      </c>
      <c r="C78" s="11">
        <v>44196</v>
      </c>
      <c r="D78" s="10" t="s">
        <v>91</v>
      </c>
      <c r="F78" s="16" t="s">
        <v>189</v>
      </c>
      <c r="G78" s="16" t="s">
        <v>189</v>
      </c>
      <c r="H78" s="16" t="s">
        <v>195</v>
      </c>
      <c r="I78" s="13" t="s">
        <v>155</v>
      </c>
      <c r="J78" s="10" t="s">
        <v>156</v>
      </c>
      <c r="K78" s="10" t="s">
        <v>128</v>
      </c>
      <c r="L78" s="10" t="s">
        <v>101</v>
      </c>
      <c r="M78" s="10" t="s">
        <v>293</v>
      </c>
      <c r="N78" s="10" t="s">
        <v>103</v>
      </c>
      <c r="O78" s="10">
        <v>1</v>
      </c>
      <c r="P78" s="10">
        <v>6770.15</v>
      </c>
      <c r="Q78" s="10" t="s">
        <v>247</v>
      </c>
      <c r="R78" s="10" t="s">
        <v>248</v>
      </c>
      <c r="S78" s="10" t="s">
        <v>266</v>
      </c>
      <c r="T78" s="10" t="s">
        <v>247</v>
      </c>
      <c r="U78" s="10" t="s">
        <v>248</v>
      </c>
      <c r="V78" s="10" t="s">
        <v>256</v>
      </c>
      <c r="W78" s="10" t="s">
        <v>293</v>
      </c>
      <c r="X78" s="11">
        <v>44075</v>
      </c>
      <c r="Y78" s="11">
        <v>44104</v>
      </c>
      <c r="Z78" s="10">
        <v>71</v>
      </c>
      <c r="AA78" s="10">
        <v>6770.15</v>
      </c>
      <c r="AB78" s="10">
        <v>0</v>
      </c>
      <c r="AC78" s="11">
        <v>44148</v>
      </c>
      <c r="AG78" s="10" t="s">
        <v>176</v>
      </c>
      <c r="AH78" s="11">
        <v>44217</v>
      </c>
      <c r="AI78" s="11">
        <v>44196</v>
      </c>
    </row>
    <row r="79" spans="1:35" s="10" customFormat="1" x14ac:dyDescent="0.25">
      <c r="A79" s="10">
        <v>2020</v>
      </c>
      <c r="B79" s="11">
        <v>44105</v>
      </c>
      <c r="C79" s="11">
        <v>44196</v>
      </c>
      <c r="D79" s="10" t="s">
        <v>91</v>
      </c>
      <c r="F79" s="10" t="s">
        <v>188</v>
      </c>
      <c r="G79" s="10" t="s">
        <v>188</v>
      </c>
      <c r="H79" s="16" t="s">
        <v>176</v>
      </c>
      <c r="I79" s="15" t="s">
        <v>147</v>
      </c>
      <c r="J79" s="10" t="s">
        <v>148</v>
      </c>
      <c r="K79" s="10" t="s">
        <v>126</v>
      </c>
      <c r="L79" s="10" t="s">
        <v>101</v>
      </c>
      <c r="M79" s="10" t="s">
        <v>294</v>
      </c>
      <c r="N79" s="10" t="s">
        <v>103</v>
      </c>
      <c r="O79" s="10">
        <v>1</v>
      </c>
      <c r="P79" s="10">
        <v>225</v>
      </c>
      <c r="Q79" s="10" t="s">
        <v>247</v>
      </c>
      <c r="R79" s="10" t="s">
        <v>248</v>
      </c>
      <c r="S79" s="10" t="s">
        <v>266</v>
      </c>
      <c r="T79" s="10" t="s">
        <v>247</v>
      </c>
      <c r="U79" s="10" t="s">
        <v>248</v>
      </c>
      <c r="V79" s="10" t="s">
        <v>318</v>
      </c>
      <c r="W79" s="10" t="s">
        <v>294</v>
      </c>
      <c r="X79" s="11">
        <v>44153</v>
      </c>
      <c r="Y79" s="11">
        <v>44153</v>
      </c>
      <c r="Z79" s="10">
        <v>72</v>
      </c>
      <c r="AA79" s="10">
        <v>225</v>
      </c>
      <c r="AB79" s="10">
        <v>0</v>
      </c>
      <c r="AC79" s="11">
        <v>44158</v>
      </c>
      <c r="AG79" s="10" t="s">
        <v>176</v>
      </c>
      <c r="AH79" s="11">
        <v>44217</v>
      </c>
      <c r="AI79" s="11">
        <v>44196</v>
      </c>
    </row>
    <row r="80" spans="1:35" s="10" customFormat="1" x14ac:dyDescent="0.25">
      <c r="A80" s="10">
        <v>2020</v>
      </c>
      <c r="B80" s="11">
        <v>44105</v>
      </c>
      <c r="C80" s="11">
        <v>44196</v>
      </c>
      <c r="D80" s="10" t="s">
        <v>91</v>
      </c>
      <c r="F80" s="10" t="s">
        <v>190</v>
      </c>
      <c r="G80" s="10" t="s">
        <v>190</v>
      </c>
      <c r="H80" s="16" t="s">
        <v>176</v>
      </c>
      <c r="I80" s="13" t="s">
        <v>165</v>
      </c>
      <c r="J80" s="10" t="s">
        <v>166</v>
      </c>
      <c r="K80" s="10" t="s">
        <v>167</v>
      </c>
      <c r="L80" s="10" t="s">
        <v>101</v>
      </c>
      <c r="M80" s="10" t="s">
        <v>283</v>
      </c>
      <c r="N80" s="10" t="s">
        <v>103</v>
      </c>
      <c r="O80" s="10">
        <v>1</v>
      </c>
      <c r="P80" s="10">
        <v>225</v>
      </c>
      <c r="Q80" s="10" t="s">
        <v>247</v>
      </c>
      <c r="R80" s="10" t="s">
        <v>248</v>
      </c>
      <c r="S80" s="10" t="s">
        <v>266</v>
      </c>
      <c r="T80" s="10" t="s">
        <v>247</v>
      </c>
      <c r="U80" s="10" t="s">
        <v>248</v>
      </c>
      <c r="V80" s="10" t="s">
        <v>318</v>
      </c>
      <c r="W80" s="10" t="s">
        <v>283</v>
      </c>
      <c r="X80" s="11">
        <v>44153</v>
      </c>
      <c r="Y80" s="11">
        <v>44153</v>
      </c>
      <c r="Z80" s="10">
        <v>73</v>
      </c>
      <c r="AA80" s="10">
        <v>225</v>
      </c>
      <c r="AB80" s="10">
        <v>0</v>
      </c>
      <c r="AC80" s="11">
        <v>44155</v>
      </c>
      <c r="AG80" s="10" t="s">
        <v>176</v>
      </c>
      <c r="AH80" s="11">
        <v>44217</v>
      </c>
      <c r="AI80" s="11">
        <v>44196</v>
      </c>
    </row>
    <row r="81" spans="1:35" s="10" customFormat="1" x14ac:dyDescent="0.25">
      <c r="A81" s="10">
        <v>2020</v>
      </c>
      <c r="B81" s="11">
        <v>44105</v>
      </c>
      <c r="C81" s="11">
        <v>44196</v>
      </c>
      <c r="D81" s="10" t="s">
        <v>91</v>
      </c>
      <c r="F81" s="12" t="s">
        <v>196</v>
      </c>
      <c r="G81" s="12" t="s">
        <v>196</v>
      </c>
      <c r="H81" s="14" t="s">
        <v>185</v>
      </c>
      <c r="I81" s="13" t="s">
        <v>150</v>
      </c>
      <c r="J81" s="10" t="s">
        <v>149</v>
      </c>
      <c r="K81" s="10" t="s">
        <v>125</v>
      </c>
      <c r="L81" s="10" t="s">
        <v>101</v>
      </c>
      <c r="M81" s="10" t="s">
        <v>295</v>
      </c>
      <c r="N81" s="10" t="s">
        <v>103</v>
      </c>
      <c r="O81" s="10">
        <v>2</v>
      </c>
      <c r="P81" s="10">
        <v>600</v>
      </c>
      <c r="Q81" s="10" t="s">
        <v>247</v>
      </c>
      <c r="R81" s="10" t="s">
        <v>248</v>
      </c>
      <c r="S81" s="10" t="s">
        <v>266</v>
      </c>
      <c r="T81" s="10" t="s">
        <v>247</v>
      </c>
      <c r="U81" s="10" t="s">
        <v>248</v>
      </c>
      <c r="V81" s="10" t="s">
        <v>250</v>
      </c>
      <c r="W81" s="10" t="s">
        <v>295</v>
      </c>
      <c r="X81" s="11">
        <v>44140</v>
      </c>
      <c r="Y81" s="11">
        <v>44140</v>
      </c>
      <c r="Z81" s="10">
        <v>74</v>
      </c>
      <c r="AA81" s="10">
        <v>600</v>
      </c>
      <c r="AB81" s="10">
        <v>0</v>
      </c>
      <c r="AC81" s="11">
        <v>44153</v>
      </c>
      <c r="AG81" s="10" t="s">
        <v>176</v>
      </c>
      <c r="AH81" s="11">
        <v>44217</v>
      </c>
      <c r="AI81" s="11">
        <v>44196</v>
      </c>
    </row>
    <row r="82" spans="1:35" s="10" customFormat="1" x14ac:dyDescent="0.25">
      <c r="A82" s="10">
        <v>2020</v>
      </c>
      <c r="B82" s="11">
        <v>44105</v>
      </c>
      <c r="C82" s="11">
        <v>44196</v>
      </c>
      <c r="D82" s="10" t="s">
        <v>91</v>
      </c>
      <c r="F82" s="12" t="s">
        <v>196</v>
      </c>
      <c r="G82" s="12" t="s">
        <v>196</v>
      </c>
      <c r="H82" s="14" t="s">
        <v>185</v>
      </c>
      <c r="I82" s="13" t="s">
        <v>150</v>
      </c>
      <c r="J82" s="10" t="s">
        <v>149</v>
      </c>
      <c r="K82" s="10" t="s">
        <v>125</v>
      </c>
      <c r="L82" s="10" t="s">
        <v>101</v>
      </c>
      <c r="M82" s="10" t="s">
        <v>296</v>
      </c>
      <c r="N82" s="10" t="s">
        <v>103</v>
      </c>
      <c r="O82" s="10">
        <v>3</v>
      </c>
      <c r="P82" s="10">
        <v>1400</v>
      </c>
      <c r="Q82" s="10" t="s">
        <v>247</v>
      </c>
      <c r="R82" s="10" t="s">
        <v>248</v>
      </c>
      <c r="S82" s="10" t="s">
        <v>266</v>
      </c>
      <c r="T82" s="10" t="s">
        <v>247</v>
      </c>
      <c r="U82" s="10" t="s">
        <v>248</v>
      </c>
      <c r="V82" s="10" t="s">
        <v>251</v>
      </c>
      <c r="W82" s="10" t="s">
        <v>296</v>
      </c>
      <c r="X82" s="11">
        <v>44141</v>
      </c>
      <c r="Y82" s="11">
        <v>44141</v>
      </c>
      <c r="Z82" s="10">
        <v>75</v>
      </c>
      <c r="AA82" s="10">
        <v>1400</v>
      </c>
      <c r="AB82" s="10">
        <v>0</v>
      </c>
      <c r="AC82" s="11">
        <v>44153</v>
      </c>
      <c r="AG82" s="10" t="s">
        <v>176</v>
      </c>
      <c r="AH82" s="11">
        <v>44217</v>
      </c>
      <c r="AI82" s="11">
        <v>44196</v>
      </c>
    </row>
    <row r="83" spans="1:35" s="10" customFormat="1" x14ac:dyDescent="0.25">
      <c r="A83" s="10">
        <v>2020</v>
      </c>
      <c r="B83" s="11">
        <v>44105</v>
      </c>
      <c r="C83" s="11">
        <v>44196</v>
      </c>
      <c r="D83" s="10" t="s">
        <v>91</v>
      </c>
      <c r="F83" s="12" t="s">
        <v>196</v>
      </c>
      <c r="G83" s="12" t="s">
        <v>196</v>
      </c>
      <c r="H83" s="14" t="s">
        <v>185</v>
      </c>
      <c r="I83" s="13" t="s">
        <v>150</v>
      </c>
      <c r="J83" s="10" t="s">
        <v>149</v>
      </c>
      <c r="K83" s="10" t="s">
        <v>125</v>
      </c>
      <c r="L83" s="10" t="s">
        <v>101</v>
      </c>
      <c r="M83" s="10" t="s">
        <v>297</v>
      </c>
      <c r="N83" s="10" t="s">
        <v>103</v>
      </c>
      <c r="O83" s="10">
        <v>2</v>
      </c>
      <c r="P83" s="10">
        <v>1005</v>
      </c>
      <c r="Q83" s="10" t="s">
        <v>247</v>
      </c>
      <c r="R83" s="10" t="s">
        <v>248</v>
      </c>
      <c r="S83" s="10" t="s">
        <v>266</v>
      </c>
      <c r="T83" s="10" t="s">
        <v>247</v>
      </c>
      <c r="U83" s="10" t="s">
        <v>248</v>
      </c>
      <c r="V83" s="10" t="s">
        <v>319</v>
      </c>
      <c r="W83" s="10" t="s">
        <v>297</v>
      </c>
      <c r="X83" s="11">
        <v>44146</v>
      </c>
      <c r="Y83" s="11">
        <v>44146</v>
      </c>
      <c r="Z83" s="10">
        <v>76</v>
      </c>
      <c r="AA83" s="10">
        <v>1005</v>
      </c>
      <c r="AB83" s="10">
        <v>0</v>
      </c>
      <c r="AC83" s="11">
        <v>44153</v>
      </c>
      <c r="AG83" s="10" t="s">
        <v>176</v>
      </c>
      <c r="AH83" s="11">
        <v>44217</v>
      </c>
      <c r="AI83" s="11">
        <v>44196</v>
      </c>
    </row>
    <row r="84" spans="1:35" s="10" customFormat="1" x14ac:dyDescent="0.25">
      <c r="A84" s="10">
        <v>2020</v>
      </c>
      <c r="B84" s="11">
        <v>44105</v>
      </c>
      <c r="C84" s="11">
        <v>44196</v>
      </c>
      <c r="D84" s="10" t="s">
        <v>91</v>
      </c>
      <c r="F84" s="17" t="s">
        <v>179</v>
      </c>
      <c r="G84" s="16" t="s">
        <v>179</v>
      </c>
      <c r="H84" s="16" t="s">
        <v>195</v>
      </c>
      <c r="I84" s="16" t="s">
        <v>145</v>
      </c>
      <c r="J84" s="10" t="s">
        <v>146</v>
      </c>
      <c r="K84" s="10" t="s">
        <v>124</v>
      </c>
      <c r="L84" s="10" t="s">
        <v>101</v>
      </c>
      <c r="M84" s="10" t="s">
        <v>298</v>
      </c>
      <c r="N84" s="10" t="s">
        <v>103</v>
      </c>
      <c r="O84" s="10">
        <v>1</v>
      </c>
      <c r="P84" s="10">
        <v>1518.82</v>
      </c>
      <c r="Q84" s="10" t="s">
        <v>247</v>
      </c>
      <c r="R84" s="10" t="s">
        <v>248</v>
      </c>
      <c r="S84" s="10" t="s">
        <v>266</v>
      </c>
      <c r="T84" s="10" t="s">
        <v>247</v>
      </c>
      <c r="U84" s="10" t="s">
        <v>264</v>
      </c>
      <c r="V84" s="10" t="s">
        <v>320</v>
      </c>
      <c r="W84" s="10" t="s">
        <v>298</v>
      </c>
      <c r="X84" s="11">
        <v>44151</v>
      </c>
      <c r="Y84" s="11">
        <v>44152</v>
      </c>
      <c r="Z84" s="10">
        <v>77</v>
      </c>
      <c r="AA84" s="10">
        <v>1518.82</v>
      </c>
      <c r="AB84" s="10">
        <v>0</v>
      </c>
      <c r="AC84" s="11">
        <v>44155</v>
      </c>
      <c r="AG84" s="10" t="s">
        <v>176</v>
      </c>
      <c r="AH84" s="11">
        <v>44217</v>
      </c>
      <c r="AI84" s="11">
        <v>44196</v>
      </c>
    </row>
    <row r="85" spans="1:35" s="10" customFormat="1" x14ac:dyDescent="0.25">
      <c r="A85" s="10">
        <v>2020</v>
      </c>
      <c r="B85" s="11">
        <v>44105</v>
      </c>
      <c r="C85" s="11">
        <v>44196</v>
      </c>
      <c r="D85" s="10" t="s">
        <v>91</v>
      </c>
      <c r="F85" s="17" t="s">
        <v>179</v>
      </c>
      <c r="G85" s="16" t="s">
        <v>179</v>
      </c>
      <c r="H85" s="16" t="s">
        <v>195</v>
      </c>
      <c r="I85" s="16" t="s">
        <v>145</v>
      </c>
      <c r="J85" s="10" t="s">
        <v>146</v>
      </c>
      <c r="K85" s="10" t="s">
        <v>124</v>
      </c>
      <c r="L85" s="10" t="s">
        <v>101</v>
      </c>
      <c r="M85" s="10" t="s">
        <v>299</v>
      </c>
      <c r="N85" s="10" t="s">
        <v>103</v>
      </c>
      <c r="O85" s="10">
        <v>1</v>
      </c>
      <c r="P85" s="10">
        <v>500</v>
      </c>
      <c r="Q85" s="10" t="s">
        <v>247</v>
      </c>
      <c r="R85" s="10" t="s">
        <v>248</v>
      </c>
      <c r="S85" s="10" t="s">
        <v>266</v>
      </c>
      <c r="T85" s="10" t="s">
        <v>247</v>
      </c>
      <c r="U85" s="10" t="s">
        <v>248</v>
      </c>
      <c r="V85" s="10" t="s">
        <v>321</v>
      </c>
      <c r="W85" s="10" t="s">
        <v>299</v>
      </c>
      <c r="X85" s="11">
        <v>44153</v>
      </c>
      <c r="Y85" s="11">
        <v>44153</v>
      </c>
      <c r="Z85" s="10">
        <v>78</v>
      </c>
      <c r="AA85" s="10">
        <v>500</v>
      </c>
      <c r="AB85" s="10">
        <v>0</v>
      </c>
      <c r="AC85" s="11">
        <v>44155</v>
      </c>
      <c r="AG85" s="10" t="s">
        <v>176</v>
      </c>
      <c r="AH85" s="11">
        <v>44217</v>
      </c>
      <c r="AI85" s="11">
        <v>44196</v>
      </c>
    </row>
    <row r="86" spans="1:35" s="10" customFormat="1" x14ac:dyDescent="0.25">
      <c r="A86" s="10">
        <v>2020</v>
      </c>
      <c r="B86" s="11">
        <v>44105</v>
      </c>
      <c r="C86" s="11">
        <v>44196</v>
      </c>
      <c r="D86" s="10" t="s">
        <v>91</v>
      </c>
      <c r="F86" s="16" t="s">
        <v>194</v>
      </c>
      <c r="G86" s="16" t="s">
        <v>194</v>
      </c>
      <c r="H86" s="16" t="s">
        <v>195</v>
      </c>
      <c r="I86" s="13" t="s">
        <v>157</v>
      </c>
      <c r="J86" s="10" t="s">
        <v>152</v>
      </c>
      <c r="K86" s="10" t="s">
        <v>158</v>
      </c>
      <c r="L86" s="10" t="s">
        <v>101</v>
      </c>
      <c r="M86" s="10" t="s">
        <v>300</v>
      </c>
      <c r="N86" s="10" t="s">
        <v>103</v>
      </c>
      <c r="O86" s="10">
        <v>1</v>
      </c>
      <c r="P86" s="10">
        <v>416</v>
      </c>
      <c r="Q86" s="10" t="s">
        <v>247</v>
      </c>
      <c r="R86" s="10" t="s">
        <v>248</v>
      </c>
      <c r="S86" s="10" t="s">
        <v>266</v>
      </c>
      <c r="T86" s="10" t="s">
        <v>247</v>
      </c>
      <c r="U86" s="10" t="s">
        <v>248</v>
      </c>
      <c r="V86" s="10" t="s">
        <v>322</v>
      </c>
      <c r="W86" s="10" t="s">
        <v>300</v>
      </c>
      <c r="X86" s="11">
        <v>44145</v>
      </c>
      <c r="Y86" s="11">
        <v>44145</v>
      </c>
      <c r="Z86" s="10">
        <v>79</v>
      </c>
      <c r="AA86" s="10">
        <v>416</v>
      </c>
      <c r="AB86" s="10">
        <v>0</v>
      </c>
      <c r="AC86" s="11">
        <v>44155</v>
      </c>
      <c r="AG86" s="10" t="s">
        <v>176</v>
      </c>
      <c r="AH86" s="11">
        <v>44217</v>
      </c>
      <c r="AI86" s="11">
        <v>44196</v>
      </c>
    </row>
    <row r="87" spans="1:35" s="10" customFormat="1" x14ac:dyDescent="0.25">
      <c r="A87" s="10">
        <v>2020</v>
      </c>
      <c r="B87" s="11">
        <v>44105</v>
      </c>
      <c r="C87" s="11">
        <v>44196</v>
      </c>
      <c r="D87" s="10" t="s">
        <v>91</v>
      </c>
      <c r="F87" s="16" t="s">
        <v>194</v>
      </c>
      <c r="G87" s="16" t="s">
        <v>194</v>
      </c>
      <c r="H87" s="16" t="s">
        <v>195</v>
      </c>
      <c r="I87" s="13" t="s">
        <v>157</v>
      </c>
      <c r="J87" s="10" t="s">
        <v>152</v>
      </c>
      <c r="K87" s="10" t="s">
        <v>158</v>
      </c>
      <c r="L87" s="10" t="s">
        <v>101</v>
      </c>
      <c r="M87" s="10" t="s">
        <v>301</v>
      </c>
      <c r="N87" s="10" t="s">
        <v>103</v>
      </c>
      <c r="O87" s="10">
        <v>1</v>
      </c>
      <c r="P87" s="10">
        <v>677</v>
      </c>
      <c r="Q87" s="10" t="s">
        <v>247</v>
      </c>
      <c r="R87" s="10" t="s">
        <v>248</v>
      </c>
      <c r="S87" s="10" t="s">
        <v>266</v>
      </c>
      <c r="T87" s="10" t="s">
        <v>247</v>
      </c>
      <c r="U87" s="10" t="s">
        <v>248</v>
      </c>
      <c r="V87" s="10" t="s">
        <v>323</v>
      </c>
      <c r="W87" s="10" t="s">
        <v>301</v>
      </c>
      <c r="X87" s="11">
        <v>44147</v>
      </c>
      <c r="Y87" s="11">
        <v>44147</v>
      </c>
      <c r="Z87" s="10">
        <v>80</v>
      </c>
      <c r="AA87" s="10">
        <v>677</v>
      </c>
      <c r="AB87" s="10">
        <v>0</v>
      </c>
      <c r="AC87" s="11">
        <v>44155</v>
      </c>
      <c r="AG87" s="10" t="s">
        <v>176</v>
      </c>
      <c r="AH87" s="11">
        <v>44217</v>
      </c>
      <c r="AI87" s="11">
        <v>44196</v>
      </c>
    </row>
    <row r="88" spans="1:35" s="10" customFormat="1" x14ac:dyDescent="0.25">
      <c r="A88" s="10">
        <v>2020</v>
      </c>
      <c r="B88" s="11">
        <v>44105</v>
      </c>
      <c r="C88" s="11">
        <v>44196</v>
      </c>
      <c r="D88" s="10" t="s">
        <v>91</v>
      </c>
      <c r="F88" s="10" t="s">
        <v>188</v>
      </c>
      <c r="G88" s="10" t="s">
        <v>188</v>
      </c>
      <c r="H88" s="16" t="s">
        <v>176</v>
      </c>
      <c r="I88" s="15" t="s">
        <v>147</v>
      </c>
      <c r="J88" s="10" t="s">
        <v>148</v>
      </c>
      <c r="K88" s="10" t="s">
        <v>126</v>
      </c>
      <c r="L88" s="10" t="s">
        <v>101</v>
      </c>
      <c r="M88" s="10" t="s">
        <v>302</v>
      </c>
      <c r="N88" s="10" t="s">
        <v>103</v>
      </c>
      <c r="O88" s="10">
        <v>1</v>
      </c>
      <c r="P88" s="10">
        <v>850</v>
      </c>
      <c r="Q88" s="10" t="s">
        <v>247</v>
      </c>
      <c r="R88" s="10" t="s">
        <v>248</v>
      </c>
      <c r="S88" s="10" t="s">
        <v>266</v>
      </c>
      <c r="T88" s="10" t="s">
        <v>247</v>
      </c>
      <c r="U88" s="10" t="s">
        <v>248</v>
      </c>
      <c r="V88" s="10" t="s">
        <v>324</v>
      </c>
      <c r="W88" s="10" t="s">
        <v>302</v>
      </c>
      <c r="X88" s="11">
        <v>44153</v>
      </c>
      <c r="Y88" s="11">
        <v>44153</v>
      </c>
      <c r="Z88" s="10">
        <v>81</v>
      </c>
      <c r="AA88" s="10">
        <v>850</v>
      </c>
      <c r="AB88" s="10">
        <v>0</v>
      </c>
      <c r="AC88" s="11">
        <v>44155</v>
      </c>
      <c r="AG88" s="10" t="s">
        <v>176</v>
      </c>
      <c r="AH88" s="11">
        <v>44217</v>
      </c>
      <c r="AI88" s="11">
        <v>44196</v>
      </c>
    </row>
    <row r="89" spans="1:35" s="10" customFormat="1" x14ac:dyDescent="0.25">
      <c r="A89" s="10">
        <v>2020</v>
      </c>
      <c r="B89" s="11">
        <v>44105</v>
      </c>
      <c r="C89" s="11">
        <v>44196</v>
      </c>
      <c r="D89" s="10" t="s">
        <v>91</v>
      </c>
      <c r="F89" s="17" t="s">
        <v>179</v>
      </c>
      <c r="G89" s="16" t="s">
        <v>179</v>
      </c>
      <c r="H89" s="16" t="s">
        <v>195</v>
      </c>
      <c r="I89" s="16" t="s">
        <v>145</v>
      </c>
      <c r="J89" s="10" t="s">
        <v>146</v>
      </c>
      <c r="K89" s="10" t="s">
        <v>124</v>
      </c>
      <c r="L89" s="10" t="s">
        <v>101</v>
      </c>
      <c r="M89" s="10" t="s">
        <v>303</v>
      </c>
      <c r="N89" s="10" t="s">
        <v>103</v>
      </c>
      <c r="O89" s="10">
        <v>1</v>
      </c>
      <c r="P89" s="10">
        <v>1179</v>
      </c>
      <c r="Q89" s="10" t="s">
        <v>247</v>
      </c>
      <c r="R89" s="10" t="s">
        <v>248</v>
      </c>
      <c r="S89" s="10" t="s">
        <v>266</v>
      </c>
      <c r="T89" s="10" t="s">
        <v>247</v>
      </c>
      <c r="U89" s="10" t="s">
        <v>248</v>
      </c>
      <c r="V89" s="10" t="s">
        <v>325</v>
      </c>
      <c r="W89" s="10" t="s">
        <v>303</v>
      </c>
      <c r="X89" s="11">
        <v>44154</v>
      </c>
      <c r="Y89" s="11">
        <v>44154</v>
      </c>
      <c r="Z89" s="10">
        <v>82</v>
      </c>
      <c r="AA89" s="10">
        <v>1179</v>
      </c>
      <c r="AB89" s="10">
        <v>0</v>
      </c>
      <c r="AC89" s="11">
        <v>44158</v>
      </c>
      <c r="AG89" s="10" t="s">
        <v>176</v>
      </c>
      <c r="AH89" s="11">
        <v>44217</v>
      </c>
      <c r="AI89" s="11">
        <v>44196</v>
      </c>
    </row>
    <row r="90" spans="1:35" s="10" customFormat="1" x14ac:dyDescent="0.25">
      <c r="A90" s="10">
        <v>2020</v>
      </c>
      <c r="B90" s="11">
        <v>44105</v>
      </c>
      <c r="C90" s="11">
        <v>44196</v>
      </c>
      <c r="D90" s="10" t="s">
        <v>91</v>
      </c>
      <c r="F90" s="17" t="s">
        <v>174</v>
      </c>
      <c r="G90" s="10" t="s">
        <v>177</v>
      </c>
      <c r="H90" s="10" t="s">
        <v>176</v>
      </c>
      <c r="I90" s="13" t="s">
        <v>162</v>
      </c>
      <c r="J90" s="10" t="s">
        <v>163</v>
      </c>
      <c r="K90" s="10" t="s">
        <v>164</v>
      </c>
      <c r="L90" s="10" t="s">
        <v>101</v>
      </c>
      <c r="M90" s="10" t="s">
        <v>304</v>
      </c>
      <c r="N90" s="10" t="s">
        <v>103</v>
      </c>
      <c r="O90" s="10">
        <v>1</v>
      </c>
      <c r="P90" s="10">
        <v>1469.37</v>
      </c>
      <c r="Q90" s="10" t="s">
        <v>247</v>
      </c>
      <c r="R90" s="10" t="s">
        <v>248</v>
      </c>
      <c r="S90" s="10" t="s">
        <v>266</v>
      </c>
      <c r="T90" s="10" t="s">
        <v>247</v>
      </c>
      <c r="U90" s="10" t="s">
        <v>248</v>
      </c>
      <c r="V90" s="10" t="s">
        <v>250</v>
      </c>
      <c r="W90" s="10" t="s">
        <v>304</v>
      </c>
      <c r="X90" s="11">
        <v>44158</v>
      </c>
      <c r="Y90" s="11">
        <v>44158</v>
      </c>
      <c r="Z90" s="10">
        <v>83</v>
      </c>
      <c r="AA90" s="10">
        <v>1469.37</v>
      </c>
      <c r="AB90" s="10">
        <v>0</v>
      </c>
      <c r="AC90" s="11">
        <v>44159</v>
      </c>
      <c r="AG90" s="10" t="s">
        <v>176</v>
      </c>
      <c r="AH90" s="11">
        <v>44217</v>
      </c>
      <c r="AI90" s="11">
        <v>44196</v>
      </c>
    </row>
    <row r="91" spans="1:35" s="10" customFormat="1" x14ac:dyDescent="0.25">
      <c r="A91" s="10">
        <v>2020</v>
      </c>
      <c r="B91" s="11">
        <v>44105</v>
      </c>
      <c r="C91" s="11">
        <v>44196</v>
      </c>
      <c r="D91" s="10" t="s">
        <v>91</v>
      </c>
      <c r="F91" s="17" t="s">
        <v>179</v>
      </c>
      <c r="G91" s="16" t="s">
        <v>179</v>
      </c>
      <c r="H91" s="16" t="s">
        <v>195</v>
      </c>
      <c r="I91" s="16" t="s">
        <v>145</v>
      </c>
      <c r="J91" s="10" t="s">
        <v>146</v>
      </c>
      <c r="K91" s="10" t="s">
        <v>124</v>
      </c>
      <c r="L91" s="10" t="s">
        <v>101</v>
      </c>
      <c r="M91" s="10" t="s">
        <v>305</v>
      </c>
      <c r="N91" s="10" t="s">
        <v>103</v>
      </c>
      <c r="O91" s="10">
        <v>1</v>
      </c>
      <c r="P91" s="10">
        <v>1147</v>
      </c>
      <c r="Q91" s="10" t="s">
        <v>247</v>
      </c>
      <c r="R91" s="10" t="s">
        <v>248</v>
      </c>
      <c r="S91" s="10" t="s">
        <v>266</v>
      </c>
      <c r="T91" s="10" t="s">
        <v>247</v>
      </c>
      <c r="U91" s="10" t="s">
        <v>248</v>
      </c>
      <c r="V91" s="10" t="s">
        <v>256</v>
      </c>
      <c r="W91" s="10" t="s">
        <v>305</v>
      </c>
      <c r="X91" s="11">
        <v>44155</v>
      </c>
      <c r="Y91" s="11">
        <v>44155</v>
      </c>
      <c r="Z91" s="10">
        <v>84</v>
      </c>
      <c r="AA91" s="10">
        <v>1147</v>
      </c>
      <c r="AB91" s="10">
        <v>0</v>
      </c>
      <c r="AC91" s="11">
        <v>44158</v>
      </c>
      <c r="AG91" s="10" t="s">
        <v>176</v>
      </c>
      <c r="AH91" s="11">
        <v>44217</v>
      </c>
      <c r="AI91" s="11">
        <v>44196</v>
      </c>
    </row>
    <row r="92" spans="1:35" s="10" customFormat="1" x14ac:dyDescent="0.25">
      <c r="A92" s="10">
        <v>2020</v>
      </c>
      <c r="B92" s="11">
        <v>44105</v>
      </c>
      <c r="C92" s="11">
        <v>44196</v>
      </c>
      <c r="D92" s="10" t="s">
        <v>91</v>
      </c>
      <c r="F92" s="16" t="s">
        <v>197</v>
      </c>
      <c r="G92" s="16" t="s">
        <v>197</v>
      </c>
      <c r="H92" s="16" t="s">
        <v>176</v>
      </c>
      <c r="I92" s="13" t="s">
        <v>144</v>
      </c>
      <c r="J92" s="10" t="s">
        <v>114</v>
      </c>
      <c r="K92" s="10" t="s">
        <v>118</v>
      </c>
      <c r="L92" s="10" t="s">
        <v>101</v>
      </c>
      <c r="M92" s="10" t="s">
        <v>306</v>
      </c>
      <c r="N92" s="10" t="s">
        <v>103</v>
      </c>
      <c r="O92" s="10">
        <v>1</v>
      </c>
      <c r="P92" s="10">
        <v>364.5</v>
      </c>
      <c r="Q92" s="10" t="s">
        <v>247</v>
      </c>
      <c r="R92" s="10" t="s">
        <v>248</v>
      </c>
      <c r="S92" s="10" t="s">
        <v>266</v>
      </c>
      <c r="T92" s="10" t="s">
        <v>247</v>
      </c>
      <c r="U92" s="10" t="s">
        <v>248</v>
      </c>
      <c r="V92" s="10" t="s">
        <v>326</v>
      </c>
      <c r="W92" s="10" t="s">
        <v>306</v>
      </c>
      <c r="X92" s="11">
        <v>44153</v>
      </c>
      <c r="Y92" s="11">
        <v>44153</v>
      </c>
      <c r="Z92" s="10">
        <v>85</v>
      </c>
      <c r="AA92" s="10">
        <v>364.5</v>
      </c>
      <c r="AB92" s="10">
        <v>0</v>
      </c>
      <c r="AC92" s="11">
        <v>44159</v>
      </c>
      <c r="AG92" s="10" t="s">
        <v>176</v>
      </c>
      <c r="AH92" s="11">
        <v>44217</v>
      </c>
      <c r="AI92" s="11">
        <v>44196</v>
      </c>
    </row>
    <row r="93" spans="1:35" s="10" customFormat="1" x14ac:dyDescent="0.25">
      <c r="A93" s="10">
        <v>2020</v>
      </c>
      <c r="B93" s="11">
        <v>44105</v>
      </c>
      <c r="C93" s="11">
        <v>44196</v>
      </c>
      <c r="D93" s="10" t="s">
        <v>91</v>
      </c>
      <c r="F93" s="16" t="s">
        <v>197</v>
      </c>
      <c r="G93" s="16" t="s">
        <v>197</v>
      </c>
      <c r="H93" s="16" t="s">
        <v>176</v>
      </c>
      <c r="I93" s="13" t="s">
        <v>144</v>
      </c>
      <c r="J93" s="10" t="s">
        <v>114</v>
      </c>
      <c r="K93" s="10" t="s">
        <v>118</v>
      </c>
      <c r="L93" s="10" t="s">
        <v>101</v>
      </c>
      <c r="M93" s="10" t="s">
        <v>306</v>
      </c>
      <c r="N93" s="10" t="s">
        <v>103</v>
      </c>
      <c r="O93" s="10">
        <v>1</v>
      </c>
      <c r="P93" s="10">
        <v>440.6</v>
      </c>
      <c r="Q93" s="10" t="s">
        <v>247</v>
      </c>
      <c r="R93" s="10" t="s">
        <v>248</v>
      </c>
      <c r="S93" s="10" t="s">
        <v>266</v>
      </c>
      <c r="T93" s="10" t="s">
        <v>247</v>
      </c>
      <c r="U93" s="10" t="s">
        <v>248</v>
      </c>
      <c r="V93" s="10" t="s">
        <v>326</v>
      </c>
      <c r="W93" s="10" t="s">
        <v>306</v>
      </c>
      <c r="X93" s="11">
        <v>44154</v>
      </c>
      <c r="Y93" s="11">
        <v>44154</v>
      </c>
      <c r="Z93" s="10">
        <v>86</v>
      </c>
      <c r="AA93" s="10">
        <v>440.6</v>
      </c>
      <c r="AB93" s="10">
        <v>0</v>
      </c>
      <c r="AC93" s="11">
        <v>44159</v>
      </c>
      <c r="AG93" s="10" t="s">
        <v>176</v>
      </c>
      <c r="AH93" s="11">
        <v>44217</v>
      </c>
      <c r="AI93" s="11">
        <v>44196</v>
      </c>
    </row>
    <row r="94" spans="1:35" s="10" customFormat="1" x14ac:dyDescent="0.25">
      <c r="A94" s="10">
        <v>2020</v>
      </c>
      <c r="B94" s="11">
        <v>44105</v>
      </c>
      <c r="C94" s="11">
        <v>44196</v>
      </c>
      <c r="D94" s="10" t="s">
        <v>91</v>
      </c>
      <c r="F94" s="17" t="s">
        <v>174</v>
      </c>
      <c r="G94" s="16" t="s">
        <v>180</v>
      </c>
      <c r="H94" s="10" t="s">
        <v>176</v>
      </c>
      <c r="I94" s="13" t="s">
        <v>153</v>
      </c>
      <c r="J94" s="10" t="s">
        <v>154</v>
      </c>
      <c r="K94" s="10" t="s">
        <v>127</v>
      </c>
      <c r="L94" s="10" t="s">
        <v>101</v>
      </c>
      <c r="M94" s="10" t="s">
        <v>307</v>
      </c>
      <c r="N94" s="10" t="s">
        <v>103</v>
      </c>
      <c r="O94" s="10">
        <v>1</v>
      </c>
      <c r="P94" s="10">
        <v>500</v>
      </c>
      <c r="Q94" s="10" t="s">
        <v>247</v>
      </c>
      <c r="R94" s="10" t="s">
        <v>248</v>
      </c>
      <c r="S94" s="10" t="s">
        <v>266</v>
      </c>
      <c r="T94" s="10" t="s">
        <v>247</v>
      </c>
      <c r="U94" s="10" t="s">
        <v>248</v>
      </c>
      <c r="V94" s="10" t="s">
        <v>250</v>
      </c>
      <c r="W94" s="10" t="s">
        <v>307</v>
      </c>
      <c r="X94" s="11">
        <v>44147</v>
      </c>
      <c r="Y94" s="11">
        <v>44147</v>
      </c>
      <c r="Z94" s="10">
        <v>87</v>
      </c>
      <c r="AA94" s="10">
        <v>500</v>
      </c>
      <c r="AB94" s="10">
        <v>0</v>
      </c>
      <c r="AC94" s="11">
        <v>44160</v>
      </c>
      <c r="AG94" s="10" t="s">
        <v>176</v>
      </c>
      <c r="AH94" s="11">
        <v>44217</v>
      </c>
      <c r="AI94" s="11">
        <v>44196</v>
      </c>
    </row>
    <row r="95" spans="1:35" s="10" customFormat="1" x14ac:dyDescent="0.25">
      <c r="A95" s="10">
        <v>2020</v>
      </c>
      <c r="B95" s="11">
        <v>44105</v>
      </c>
      <c r="C95" s="11">
        <v>44196</v>
      </c>
      <c r="D95" s="10" t="s">
        <v>91</v>
      </c>
      <c r="F95" s="16" t="s">
        <v>189</v>
      </c>
      <c r="G95" s="16" t="s">
        <v>189</v>
      </c>
      <c r="H95" s="16" t="s">
        <v>195</v>
      </c>
      <c r="I95" s="13" t="s">
        <v>155</v>
      </c>
      <c r="J95" s="10" t="s">
        <v>156</v>
      </c>
      <c r="K95" s="10" t="s">
        <v>128</v>
      </c>
      <c r="L95" s="10" t="s">
        <v>101</v>
      </c>
      <c r="M95" s="10" t="s">
        <v>308</v>
      </c>
      <c r="N95" s="10" t="s">
        <v>103</v>
      </c>
      <c r="O95" s="10">
        <v>1</v>
      </c>
      <c r="P95" s="10">
        <v>8944.7999999999993</v>
      </c>
      <c r="Q95" s="10" t="s">
        <v>247</v>
      </c>
      <c r="R95" s="10" t="s">
        <v>248</v>
      </c>
      <c r="S95" s="10" t="s">
        <v>266</v>
      </c>
      <c r="T95" s="10" t="s">
        <v>247</v>
      </c>
      <c r="U95" s="10" t="s">
        <v>248</v>
      </c>
      <c r="V95" s="10" t="s">
        <v>327</v>
      </c>
      <c r="W95" s="10" t="s">
        <v>308</v>
      </c>
      <c r="X95" s="11">
        <v>44105</v>
      </c>
      <c r="Y95" s="11">
        <v>44138</v>
      </c>
      <c r="Z95" s="10">
        <v>88</v>
      </c>
      <c r="AA95" s="10">
        <v>8944.7999999999993</v>
      </c>
      <c r="AB95" s="10">
        <v>0</v>
      </c>
      <c r="AC95" s="11">
        <v>44160</v>
      </c>
      <c r="AG95" s="10" t="s">
        <v>176</v>
      </c>
      <c r="AH95" s="11">
        <v>44217</v>
      </c>
      <c r="AI95" s="11">
        <v>44196</v>
      </c>
    </row>
    <row r="96" spans="1:35" s="10" customFormat="1" x14ac:dyDescent="0.25">
      <c r="A96" s="10">
        <v>2020</v>
      </c>
      <c r="B96" s="11">
        <v>44105</v>
      </c>
      <c r="C96" s="11">
        <v>44196</v>
      </c>
      <c r="D96" s="10" t="s">
        <v>91</v>
      </c>
      <c r="F96" s="10" t="s">
        <v>188</v>
      </c>
      <c r="G96" s="10" t="s">
        <v>188</v>
      </c>
      <c r="H96" s="16" t="s">
        <v>176</v>
      </c>
      <c r="I96" s="15" t="s">
        <v>147</v>
      </c>
      <c r="J96" s="10" t="s">
        <v>148</v>
      </c>
      <c r="K96" s="10" t="s">
        <v>126</v>
      </c>
      <c r="L96" s="10" t="s">
        <v>101</v>
      </c>
      <c r="M96" s="10" t="s">
        <v>309</v>
      </c>
      <c r="N96" s="10" t="s">
        <v>103</v>
      </c>
      <c r="O96" s="10">
        <v>1</v>
      </c>
      <c r="P96" s="10">
        <v>853</v>
      </c>
      <c r="Q96" s="10" t="s">
        <v>247</v>
      </c>
      <c r="R96" s="10" t="s">
        <v>248</v>
      </c>
      <c r="S96" s="10" t="s">
        <v>266</v>
      </c>
      <c r="T96" s="10" t="s">
        <v>247</v>
      </c>
      <c r="U96" s="10" t="s">
        <v>248</v>
      </c>
      <c r="V96" s="10" t="s">
        <v>252</v>
      </c>
      <c r="W96" s="10" t="s">
        <v>309</v>
      </c>
      <c r="X96" s="11">
        <v>44165</v>
      </c>
      <c r="Y96" s="11">
        <v>44140</v>
      </c>
      <c r="Z96" s="10">
        <v>89</v>
      </c>
      <c r="AA96" s="10">
        <v>853</v>
      </c>
      <c r="AB96" s="10">
        <v>0</v>
      </c>
      <c r="AC96" s="11">
        <v>44161</v>
      </c>
      <c r="AG96" s="10" t="s">
        <v>176</v>
      </c>
      <c r="AH96" s="11">
        <v>44217</v>
      </c>
      <c r="AI96" s="11">
        <v>44196</v>
      </c>
    </row>
    <row r="97" spans="1:35" s="10" customFormat="1" x14ac:dyDescent="0.25">
      <c r="A97" s="10">
        <v>2020</v>
      </c>
      <c r="B97" s="11">
        <v>44105</v>
      </c>
      <c r="C97" s="11">
        <v>44196</v>
      </c>
      <c r="D97" s="10" t="s">
        <v>91</v>
      </c>
      <c r="F97" s="19" t="s">
        <v>179</v>
      </c>
      <c r="G97" s="16" t="s">
        <v>179</v>
      </c>
      <c r="H97" s="16" t="s">
        <v>195</v>
      </c>
      <c r="I97" s="16" t="s">
        <v>145</v>
      </c>
      <c r="J97" s="10" t="s">
        <v>146</v>
      </c>
      <c r="K97" s="10" t="s">
        <v>124</v>
      </c>
      <c r="L97" s="10" t="s">
        <v>101</v>
      </c>
      <c r="M97" s="10" t="s">
        <v>310</v>
      </c>
      <c r="N97" s="10" t="s">
        <v>103</v>
      </c>
      <c r="O97" s="10">
        <v>1</v>
      </c>
      <c r="P97" s="10">
        <v>1072</v>
      </c>
      <c r="Q97" s="10" t="s">
        <v>247</v>
      </c>
      <c r="R97" s="10" t="s">
        <v>248</v>
      </c>
      <c r="S97" s="10" t="s">
        <v>266</v>
      </c>
      <c r="T97" s="10" t="s">
        <v>247</v>
      </c>
      <c r="U97" s="10" t="s">
        <v>248</v>
      </c>
      <c r="V97" s="10" t="s">
        <v>328</v>
      </c>
      <c r="W97" s="10" t="s">
        <v>310</v>
      </c>
      <c r="X97" s="11">
        <v>44161</v>
      </c>
      <c r="Y97" s="11">
        <v>44170</v>
      </c>
      <c r="Z97" s="10">
        <v>90</v>
      </c>
      <c r="AA97" s="10">
        <v>1072</v>
      </c>
      <c r="AB97" s="10">
        <v>814</v>
      </c>
      <c r="AC97" s="11">
        <v>44165</v>
      </c>
      <c r="AG97" s="10" t="s">
        <v>176</v>
      </c>
      <c r="AH97" s="11">
        <v>44217</v>
      </c>
      <c r="AI97" s="11">
        <v>44196</v>
      </c>
    </row>
    <row r="98" spans="1:35" s="10" customFormat="1" x14ac:dyDescent="0.25">
      <c r="A98" s="10">
        <v>2020</v>
      </c>
      <c r="B98" s="11">
        <v>44105</v>
      </c>
      <c r="C98" s="11">
        <v>44196</v>
      </c>
      <c r="D98" s="10" t="s">
        <v>91</v>
      </c>
      <c r="F98" s="16" t="s">
        <v>194</v>
      </c>
      <c r="G98" s="16" t="s">
        <v>194</v>
      </c>
      <c r="H98" s="16" t="s">
        <v>195</v>
      </c>
      <c r="I98" s="13" t="s">
        <v>157</v>
      </c>
      <c r="J98" s="10" t="s">
        <v>152</v>
      </c>
      <c r="K98" s="10" t="s">
        <v>158</v>
      </c>
      <c r="L98" s="10" t="s">
        <v>101</v>
      </c>
      <c r="M98" s="10" t="s">
        <v>311</v>
      </c>
      <c r="N98" s="10" t="s">
        <v>103</v>
      </c>
      <c r="O98" s="10">
        <v>1</v>
      </c>
      <c r="P98" s="10">
        <v>995</v>
      </c>
      <c r="Q98" s="10" t="s">
        <v>247</v>
      </c>
      <c r="R98" s="10" t="s">
        <v>248</v>
      </c>
      <c r="S98" s="10" t="s">
        <v>267</v>
      </c>
      <c r="T98" s="10" t="s">
        <v>247</v>
      </c>
      <c r="U98" s="10" t="s">
        <v>264</v>
      </c>
      <c r="V98" s="10" t="s">
        <v>329</v>
      </c>
      <c r="W98" s="10" t="s">
        <v>311</v>
      </c>
      <c r="X98" s="11">
        <v>44159</v>
      </c>
      <c r="Y98" s="11">
        <v>44170</v>
      </c>
      <c r="Z98" s="10">
        <v>91</v>
      </c>
      <c r="AA98" s="10">
        <v>995</v>
      </c>
      <c r="AB98" s="10">
        <v>0</v>
      </c>
      <c r="AC98" s="11">
        <v>44161</v>
      </c>
      <c r="AG98" s="10" t="s">
        <v>176</v>
      </c>
      <c r="AH98" s="11">
        <v>44217</v>
      </c>
      <c r="AI98" s="11">
        <v>44196</v>
      </c>
    </row>
    <row r="99" spans="1:35" s="10" customFormat="1" x14ac:dyDescent="0.25">
      <c r="A99" s="10">
        <v>2020</v>
      </c>
      <c r="B99" s="11">
        <v>44105</v>
      </c>
      <c r="C99" s="11">
        <v>44196</v>
      </c>
      <c r="D99" s="10" t="s">
        <v>91</v>
      </c>
      <c r="F99" s="10" t="s">
        <v>188</v>
      </c>
      <c r="G99" s="10" t="s">
        <v>188</v>
      </c>
      <c r="H99" s="16" t="s">
        <v>176</v>
      </c>
      <c r="I99" s="15" t="s">
        <v>147</v>
      </c>
      <c r="J99" s="10" t="s">
        <v>148</v>
      </c>
      <c r="K99" s="10" t="s">
        <v>126</v>
      </c>
      <c r="L99" s="10" t="s">
        <v>101</v>
      </c>
      <c r="M99" s="10" t="s">
        <v>283</v>
      </c>
      <c r="N99" s="10" t="s">
        <v>103</v>
      </c>
      <c r="O99" s="10">
        <v>1</v>
      </c>
      <c r="P99" s="10">
        <v>3</v>
      </c>
      <c r="Q99" s="10" t="s">
        <v>247</v>
      </c>
      <c r="R99" s="10" t="s">
        <v>248</v>
      </c>
      <c r="S99" s="10" t="s">
        <v>266</v>
      </c>
      <c r="T99" s="10" t="s">
        <v>247</v>
      </c>
      <c r="U99" s="10" t="s">
        <v>248</v>
      </c>
      <c r="V99" s="10" t="s">
        <v>312</v>
      </c>
      <c r="W99" s="10" t="s">
        <v>283</v>
      </c>
      <c r="X99" s="11">
        <v>44140</v>
      </c>
      <c r="Y99" s="11">
        <v>44169</v>
      </c>
      <c r="Z99" s="10">
        <v>92</v>
      </c>
      <c r="AA99" s="10">
        <v>3</v>
      </c>
      <c r="AB99" s="10">
        <v>0</v>
      </c>
      <c r="AC99" s="11">
        <v>44145</v>
      </c>
      <c r="AG99" s="10" t="s">
        <v>176</v>
      </c>
      <c r="AH99" s="11">
        <v>44217</v>
      </c>
      <c r="AI99" s="11">
        <v>44196</v>
      </c>
    </row>
    <row r="100" spans="1:35" s="10" customFormat="1" x14ac:dyDescent="0.25">
      <c r="A100" s="10">
        <v>2020</v>
      </c>
      <c r="B100" s="11">
        <v>44105</v>
      </c>
      <c r="C100" s="11">
        <v>44196</v>
      </c>
      <c r="D100" s="10" t="s">
        <v>91</v>
      </c>
      <c r="F100" s="10" t="s">
        <v>188</v>
      </c>
      <c r="G100" s="10" t="s">
        <v>188</v>
      </c>
      <c r="H100" s="16" t="s">
        <v>176</v>
      </c>
      <c r="I100" s="15" t="s">
        <v>147</v>
      </c>
      <c r="J100" s="10" t="s">
        <v>148</v>
      </c>
      <c r="K100" s="10" t="s">
        <v>126</v>
      </c>
      <c r="L100" s="10" t="s">
        <v>101</v>
      </c>
      <c r="M100" s="10" t="s">
        <v>335</v>
      </c>
      <c r="N100" s="10" t="s">
        <v>103</v>
      </c>
      <c r="O100" s="10">
        <v>1</v>
      </c>
      <c r="P100" s="10">
        <v>4842</v>
      </c>
      <c r="Q100" s="10" t="s">
        <v>247</v>
      </c>
      <c r="R100" s="10" t="s">
        <v>248</v>
      </c>
      <c r="S100" s="10" t="s">
        <v>266</v>
      </c>
      <c r="T100" s="10" t="s">
        <v>247</v>
      </c>
      <c r="U100" s="10" t="s">
        <v>348</v>
      </c>
      <c r="V100" s="10" t="s">
        <v>343</v>
      </c>
      <c r="W100" s="10" t="s">
        <v>335</v>
      </c>
      <c r="X100" s="11">
        <v>44169</v>
      </c>
      <c r="Y100" s="11">
        <v>44166</v>
      </c>
      <c r="Z100" s="10">
        <v>93</v>
      </c>
      <c r="AA100" s="10">
        <v>4842</v>
      </c>
      <c r="AB100" s="10">
        <v>972</v>
      </c>
      <c r="AC100" s="11">
        <v>44175</v>
      </c>
      <c r="AG100" s="10" t="s">
        <v>176</v>
      </c>
      <c r="AH100" s="11">
        <v>44217</v>
      </c>
      <c r="AI100" s="11">
        <v>44196</v>
      </c>
    </row>
    <row r="101" spans="1:35" s="10" customFormat="1" x14ac:dyDescent="0.25">
      <c r="A101" s="10">
        <v>2020</v>
      </c>
      <c r="B101" s="11">
        <v>44105</v>
      </c>
      <c r="C101" s="11">
        <v>44196</v>
      </c>
      <c r="D101" s="10" t="s">
        <v>91</v>
      </c>
      <c r="F101" s="10" t="s">
        <v>331</v>
      </c>
      <c r="G101" s="10" t="s">
        <v>331</v>
      </c>
      <c r="H101" s="10" t="s">
        <v>176</v>
      </c>
      <c r="I101" s="10" t="s">
        <v>332</v>
      </c>
      <c r="J101" s="10" t="s">
        <v>333</v>
      </c>
      <c r="K101" s="10" t="s">
        <v>334</v>
      </c>
      <c r="L101" s="10" t="s">
        <v>101</v>
      </c>
      <c r="M101" s="10" t="s">
        <v>335</v>
      </c>
      <c r="N101" s="10" t="s">
        <v>103</v>
      </c>
      <c r="O101" s="10">
        <v>1</v>
      </c>
      <c r="P101" s="10">
        <v>300</v>
      </c>
      <c r="Q101" s="10" t="s">
        <v>247</v>
      </c>
      <c r="R101" s="10" t="s">
        <v>248</v>
      </c>
      <c r="S101" s="10" t="s">
        <v>266</v>
      </c>
      <c r="T101" s="10" t="s">
        <v>247</v>
      </c>
      <c r="U101" s="10" t="s">
        <v>348</v>
      </c>
      <c r="V101" s="10" t="s">
        <v>343</v>
      </c>
      <c r="W101" s="10" t="s">
        <v>335</v>
      </c>
      <c r="X101" s="11">
        <v>44169</v>
      </c>
      <c r="Y101" s="11">
        <v>44180</v>
      </c>
      <c r="Z101" s="10">
        <v>94</v>
      </c>
      <c r="AA101" s="10">
        <v>300</v>
      </c>
      <c r="AB101" s="10">
        <v>1000</v>
      </c>
      <c r="AC101" s="11">
        <v>44174</v>
      </c>
      <c r="AG101" s="10" t="s">
        <v>176</v>
      </c>
      <c r="AH101" s="11">
        <v>44217</v>
      </c>
      <c r="AI101" s="11">
        <v>44196</v>
      </c>
    </row>
    <row r="102" spans="1:35" s="10" customFormat="1" x14ac:dyDescent="0.25">
      <c r="A102" s="10">
        <v>2020</v>
      </c>
      <c r="B102" s="11">
        <v>44105</v>
      </c>
      <c r="C102" s="11">
        <v>44196</v>
      </c>
      <c r="D102" s="10" t="s">
        <v>91</v>
      </c>
      <c r="F102" s="10" t="s">
        <v>186</v>
      </c>
      <c r="G102" s="10" t="s">
        <v>186</v>
      </c>
      <c r="H102" s="10" t="s">
        <v>176</v>
      </c>
      <c r="I102" s="15" t="s">
        <v>141</v>
      </c>
      <c r="J102" s="10" t="s">
        <v>142</v>
      </c>
      <c r="K102" s="10" t="s">
        <v>123</v>
      </c>
      <c r="L102" s="10" t="s">
        <v>101</v>
      </c>
      <c r="M102" s="10" t="s">
        <v>335</v>
      </c>
      <c r="N102" s="10" t="s">
        <v>103</v>
      </c>
      <c r="O102" s="10">
        <v>1</v>
      </c>
      <c r="P102" s="10">
        <v>0</v>
      </c>
      <c r="Q102" s="10" t="s">
        <v>247</v>
      </c>
      <c r="R102" s="10" t="s">
        <v>248</v>
      </c>
      <c r="S102" s="10" t="s">
        <v>266</v>
      </c>
      <c r="T102" s="10" t="s">
        <v>247</v>
      </c>
      <c r="U102" s="10" t="s">
        <v>348</v>
      </c>
      <c r="V102" s="10" t="s">
        <v>343</v>
      </c>
      <c r="W102" s="10" t="s">
        <v>335</v>
      </c>
      <c r="X102" s="11">
        <v>44169</v>
      </c>
      <c r="Y102" s="11">
        <v>44165</v>
      </c>
      <c r="Z102" s="10">
        <v>95</v>
      </c>
      <c r="AA102" s="10">
        <v>0</v>
      </c>
      <c r="AB102" s="10">
        <v>600</v>
      </c>
      <c r="AC102" s="11">
        <v>44169</v>
      </c>
      <c r="AG102" s="10" t="s">
        <v>176</v>
      </c>
      <c r="AH102" s="11">
        <v>44217</v>
      </c>
      <c r="AI102" s="11">
        <v>44196</v>
      </c>
    </row>
    <row r="103" spans="1:35" s="10" customFormat="1" x14ac:dyDescent="0.25">
      <c r="A103" s="10">
        <v>2020</v>
      </c>
      <c r="B103" s="11">
        <v>44105</v>
      </c>
      <c r="C103" s="11">
        <v>44196</v>
      </c>
      <c r="D103" s="10" t="s">
        <v>91</v>
      </c>
      <c r="F103" s="19" t="s">
        <v>179</v>
      </c>
      <c r="G103" s="16" t="s">
        <v>179</v>
      </c>
      <c r="H103" s="16" t="s">
        <v>195</v>
      </c>
      <c r="I103" s="16" t="s">
        <v>145</v>
      </c>
      <c r="J103" s="10" t="s">
        <v>146</v>
      </c>
      <c r="K103" s="10" t="s">
        <v>124</v>
      </c>
      <c r="L103" s="10" t="s">
        <v>101</v>
      </c>
      <c r="M103" s="10" t="s">
        <v>336</v>
      </c>
      <c r="N103" s="10" t="s">
        <v>103</v>
      </c>
      <c r="O103" s="10">
        <v>1</v>
      </c>
      <c r="P103" s="10">
        <v>1882</v>
      </c>
      <c r="Q103" s="10" t="s">
        <v>247</v>
      </c>
      <c r="R103" s="10" t="s">
        <v>248</v>
      </c>
      <c r="S103" s="10" t="s">
        <v>266</v>
      </c>
      <c r="T103" s="10" t="s">
        <v>247</v>
      </c>
      <c r="U103" s="10" t="s">
        <v>248</v>
      </c>
      <c r="V103" s="10" t="s">
        <v>344</v>
      </c>
      <c r="W103" s="10" t="s">
        <v>336</v>
      </c>
      <c r="X103" s="11">
        <v>44165</v>
      </c>
      <c r="Y103" s="11">
        <v>44168</v>
      </c>
      <c r="Z103" s="10">
        <v>96</v>
      </c>
      <c r="AA103" s="10">
        <v>1882</v>
      </c>
      <c r="AB103" s="10">
        <v>0</v>
      </c>
      <c r="AC103" s="11">
        <v>44168</v>
      </c>
      <c r="AG103" s="10" t="s">
        <v>176</v>
      </c>
      <c r="AH103" s="11">
        <v>44217</v>
      </c>
      <c r="AI103" s="11">
        <v>44196</v>
      </c>
    </row>
    <row r="104" spans="1:35" s="10" customFormat="1" x14ac:dyDescent="0.25">
      <c r="A104" s="10">
        <v>2020</v>
      </c>
      <c r="B104" s="11">
        <v>44105</v>
      </c>
      <c r="C104" s="11">
        <v>44196</v>
      </c>
      <c r="D104" s="10" t="s">
        <v>91</v>
      </c>
      <c r="F104" s="10" t="s">
        <v>188</v>
      </c>
      <c r="G104" s="10" t="s">
        <v>188</v>
      </c>
      <c r="H104" s="16" t="s">
        <v>176</v>
      </c>
      <c r="I104" s="15" t="s">
        <v>147</v>
      </c>
      <c r="J104" s="10" t="s">
        <v>148</v>
      </c>
      <c r="K104" s="10" t="s">
        <v>126</v>
      </c>
      <c r="L104" s="10" t="s">
        <v>101</v>
      </c>
      <c r="M104" s="10" t="s">
        <v>337</v>
      </c>
      <c r="N104" s="10" t="s">
        <v>103</v>
      </c>
      <c r="O104" s="10">
        <v>1</v>
      </c>
      <c r="P104" s="10">
        <v>1254.75</v>
      </c>
      <c r="Q104" s="10" t="s">
        <v>247</v>
      </c>
      <c r="R104" s="10" t="s">
        <v>248</v>
      </c>
      <c r="S104" s="10" t="s">
        <v>266</v>
      </c>
      <c r="T104" s="10" t="s">
        <v>247</v>
      </c>
      <c r="U104" s="10" t="s">
        <v>248</v>
      </c>
      <c r="V104" s="10" t="s">
        <v>251</v>
      </c>
      <c r="W104" s="10" t="s">
        <v>337</v>
      </c>
      <c r="X104" s="11">
        <v>44180</v>
      </c>
      <c r="Y104" s="11">
        <v>44169</v>
      </c>
      <c r="Z104" s="10">
        <v>97</v>
      </c>
      <c r="AA104" s="10">
        <v>1254.75</v>
      </c>
      <c r="AB104" s="10">
        <v>245.25</v>
      </c>
      <c r="AC104" s="11">
        <v>44186</v>
      </c>
      <c r="AG104" s="10" t="s">
        <v>176</v>
      </c>
      <c r="AH104" s="11">
        <v>44217</v>
      </c>
      <c r="AI104" s="11">
        <v>44196</v>
      </c>
    </row>
    <row r="105" spans="1:35" s="10" customFormat="1" x14ac:dyDescent="0.25">
      <c r="A105" s="10">
        <v>2020</v>
      </c>
      <c r="B105" s="11">
        <v>44105</v>
      </c>
      <c r="C105" s="11">
        <v>44196</v>
      </c>
      <c r="D105" s="10" t="s">
        <v>91</v>
      </c>
      <c r="F105" s="16" t="s">
        <v>189</v>
      </c>
      <c r="G105" s="16" t="s">
        <v>189</v>
      </c>
      <c r="H105" s="16" t="s">
        <v>195</v>
      </c>
      <c r="I105" s="13" t="s">
        <v>155</v>
      </c>
      <c r="J105" s="10" t="s">
        <v>156</v>
      </c>
      <c r="K105" s="10" t="s">
        <v>128</v>
      </c>
      <c r="L105" s="10" t="s">
        <v>101</v>
      </c>
      <c r="M105" s="10" t="s">
        <v>293</v>
      </c>
      <c r="N105" s="10" t="s">
        <v>103</v>
      </c>
      <c r="O105" s="10">
        <v>1</v>
      </c>
      <c r="P105" s="10">
        <v>6880.8</v>
      </c>
      <c r="Q105" s="10" t="s">
        <v>247</v>
      </c>
      <c r="R105" s="10" t="s">
        <v>248</v>
      </c>
      <c r="S105" s="10" t="s">
        <v>266</v>
      </c>
      <c r="T105" s="10" t="s">
        <v>247</v>
      </c>
      <c r="U105" s="10" t="s">
        <v>248</v>
      </c>
      <c r="V105" s="10" t="s">
        <v>256</v>
      </c>
      <c r="W105" s="10" t="s">
        <v>293</v>
      </c>
      <c r="X105" s="11">
        <v>44140</v>
      </c>
      <c r="Y105" s="11">
        <v>44172</v>
      </c>
      <c r="Z105" s="10">
        <v>98</v>
      </c>
      <c r="AA105" s="10">
        <v>6880.8</v>
      </c>
      <c r="AB105" s="10">
        <v>0</v>
      </c>
      <c r="AC105" s="11">
        <v>44173</v>
      </c>
      <c r="AG105" s="10" t="s">
        <v>176</v>
      </c>
      <c r="AH105" s="11">
        <v>44217</v>
      </c>
      <c r="AI105" s="11">
        <v>44196</v>
      </c>
    </row>
    <row r="106" spans="1:35" s="10" customFormat="1" x14ac:dyDescent="0.25">
      <c r="A106" s="10">
        <v>2020</v>
      </c>
      <c r="B106" s="11">
        <v>44105</v>
      </c>
      <c r="C106" s="11">
        <v>44196</v>
      </c>
      <c r="D106" s="10" t="s">
        <v>91</v>
      </c>
      <c r="F106" s="19" t="s">
        <v>179</v>
      </c>
      <c r="G106" s="16" t="s">
        <v>179</v>
      </c>
      <c r="H106" s="16" t="s">
        <v>195</v>
      </c>
      <c r="I106" s="16" t="s">
        <v>145</v>
      </c>
      <c r="J106" s="10" t="s">
        <v>146</v>
      </c>
      <c r="K106" s="10" t="s">
        <v>124</v>
      </c>
      <c r="L106" s="10" t="s">
        <v>101</v>
      </c>
      <c r="M106" s="10" t="s">
        <v>338</v>
      </c>
      <c r="N106" s="10" t="s">
        <v>103</v>
      </c>
      <c r="O106" s="10">
        <v>1</v>
      </c>
      <c r="P106" s="10">
        <v>600</v>
      </c>
      <c r="Q106" s="10" t="s">
        <v>247</v>
      </c>
      <c r="R106" s="10" t="s">
        <v>248</v>
      </c>
      <c r="S106" s="10" t="s">
        <v>266</v>
      </c>
      <c r="T106" s="10" t="s">
        <v>247</v>
      </c>
      <c r="U106" s="10" t="s">
        <v>248</v>
      </c>
      <c r="V106" s="10" t="s">
        <v>313</v>
      </c>
      <c r="W106" s="10" t="s">
        <v>338</v>
      </c>
      <c r="X106" s="11">
        <v>44168</v>
      </c>
      <c r="Y106" s="11">
        <v>44177</v>
      </c>
      <c r="Z106" s="10">
        <v>99</v>
      </c>
      <c r="AA106" s="10">
        <v>600</v>
      </c>
      <c r="AB106" s="10">
        <v>0</v>
      </c>
      <c r="AC106" s="11">
        <v>44174</v>
      </c>
      <c r="AG106" s="10" t="s">
        <v>176</v>
      </c>
      <c r="AH106" s="11">
        <v>44217</v>
      </c>
      <c r="AI106" s="11">
        <v>44196</v>
      </c>
    </row>
    <row r="107" spans="1:35" s="10" customFormat="1" x14ac:dyDescent="0.25">
      <c r="A107" s="10">
        <v>2020</v>
      </c>
      <c r="B107" s="11">
        <v>44105</v>
      </c>
      <c r="C107" s="11">
        <v>44196</v>
      </c>
      <c r="D107" s="10" t="s">
        <v>91</v>
      </c>
      <c r="F107" s="19" t="s">
        <v>179</v>
      </c>
      <c r="G107" s="16" t="s">
        <v>179</v>
      </c>
      <c r="H107" s="16" t="s">
        <v>195</v>
      </c>
      <c r="I107" s="16" t="s">
        <v>145</v>
      </c>
      <c r="J107" s="10" t="s">
        <v>146</v>
      </c>
      <c r="K107" s="10" t="s">
        <v>124</v>
      </c>
      <c r="L107" s="10" t="s">
        <v>101</v>
      </c>
      <c r="M107" s="10" t="s">
        <v>339</v>
      </c>
      <c r="N107" s="10" t="s">
        <v>103</v>
      </c>
      <c r="O107" s="10">
        <v>1</v>
      </c>
      <c r="P107" s="10">
        <v>650</v>
      </c>
      <c r="Q107" s="10" t="s">
        <v>247</v>
      </c>
      <c r="R107" s="10" t="s">
        <v>248</v>
      </c>
      <c r="S107" s="10" t="s">
        <v>265</v>
      </c>
      <c r="T107" s="10" t="s">
        <v>247</v>
      </c>
      <c r="U107" s="10" t="s">
        <v>349</v>
      </c>
      <c r="V107" s="10" t="s">
        <v>345</v>
      </c>
      <c r="W107" s="10" t="s">
        <v>339</v>
      </c>
      <c r="X107" s="11">
        <v>44169</v>
      </c>
      <c r="Y107" s="11">
        <v>44189</v>
      </c>
      <c r="Z107" s="10">
        <v>100</v>
      </c>
      <c r="AA107" s="10">
        <v>650</v>
      </c>
      <c r="AB107" s="10">
        <v>0</v>
      </c>
      <c r="AC107" s="11">
        <v>44174</v>
      </c>
      <c r="AG107" s="10" t="s">
        <v>176</v>
      </c>
      <c r="AH107" s="11">
        <v>44217</v>
      </c>
      <c r="AI107" s="11">
        <v>44196</v>
      </c>
    </row>
    <row r="108" spans="1:35" s="10" customFormat="1" x14ac:dyDescent="0.25">
      <c r="A108" s="10">
        <v>2020</v>
      </c>
      <c r="B108" s="11">
        <v>44105</v>
      </c>
      <c r="C108" s="11">
        <v>44196</v>
      </c>
      <c r="D108" s="10" t="s">
        <v>91</v>
      </c>
      <c r="F108" s="19" t="s">
        <v>179</v>
      </c>
      <c r="G108" s="16" t="s">
        <v>179</v>
      </c>
      <c r="H108" s="16" t="s">
        <v>195</v>
      </c>
      <c r="I108" s="16" t="s">
        <v>145</v>
      </c>
      <c r="J108" s="10" t="s">
        <v>146</v>
      </c>
      <c r="K108" s="10" t="s">
        <v>124</v>
      </c>
      <c r="L108" s="10" t="s">
        <v>101</v>
      </c>
      <c r="M108" s="10" t="s">
        <v>340</v>
      </c>
      <c r="N108" s="10" t="s">
        <v>103</v>
      </c>
      <c r="O108" s="10">
        <v>1</v>
      </c>
      <c r="P108" s="10">
        <v>1712</v>
      </c>
      <c r="Q108" s="10" t="s">
        <v>247</v>
      </c>
      <c r="R108" s="10" t="s">
        <v>248</v>
      </c>
      <c r="S108" s="10" t="s">
        <v>265</v>
      </c>
      <c r="T108" s="10" t="s">
        <v>247</v>
      </c>
      <c r="U108" s="10" t="s">
        <v>248</v>
      </c>
      <c r="V108" s="10" t="s">
        <v>313</v>
      </c>
      <c r="W108" s="10" t="s">
        <v>340</v>
      </c>
      <c r="X108" s="11">
        <v>44172</v>
      </c>
      <c r="Y108" s="11">
        <v>44172</v>
      </c>
      <c r="Z108" s="10">
        <v>101</v>
      </c>
      <c r="AA108" s="10">
        <v>1712</v>
      </c>
      <c r="AB108" s="10">
        <v>0</v>
      </c>
      <c r="AC108" s="11">
        <v>44174</v>
      </c>
      <c r="AG108" s="10" t="s">
        <v>176</v>
      </c>
      <c r="AH108" s="11">
        <v>44217</v>
      </c>
      <c r="AI108" s="11">
        <v>44196</v>
      </c>
    </row>
    <row r="109" spans="1:35" s="10" customFormat="1" x14ac:dyDescent="0.25">
      <c r="A109" s="10">
        <v>2020</v>
      </c>
      <c r="B109" s="11">
        <v>44105</v>
      </c>
      <c r="C109" s="11">
        <v>44196</v>
      </c>
      <c r="D109" s="10" t="s">
        <v>91</v>
      </c>
      <c r="F109" s="19" t="s">
        <v>179</v>
      </c>
      <c r="G109" s="16" t="s">
        <v>179</v>
      </c>
      <c r="H109" s="16" t="s">
        <v>195</v>
      </c>
      <c r="I109" s="16" t="s">
        <v>145</v>
      </c>
      <c r="J109" s="10" t="s">
        <v>146</v>
      </c>
      <c r="K109" s="10" t="s">
        <v>124</v>
      </c>
      <c r="L109" s="10" t="s">
        <v>101</v>
      </c>
      <c r="M109" s="10" t="s">
        <v>341</v>
      </c>
      <c r="N109" s="10" t="s">
        <v>103</v>
      </c>
      <c r="O109" s="10">
        <v>1</v>
      </c>
      <c r="P109" s="10">
        <v>4913.32</v>
      </c>
      <c r="Q109" s="10" t="s">
        <v>247</v>
      </c>
      <c r="R109" s="10" t="s">
        <v>248</v>
      </c>
      <c r="S109" s="10" t="s">
        <v>265</v>
      </c>
      <c r="T109" s="10" t="s">
        <v>247</v>
      </c>
      <c r="U109" s="10" t="s">
        <v>248</v>
      </c>
      <c r="V109" s="10" t="s">
        <v>346</v>
      </c>
      <c r="W109" s="10" t="s">
        <v>341</v>
      </c>
      <c r="X109" s="11">
        <v>44174</v>
      </c>
      <c r="Y109" s="11">
        <v>44177</v>
      </c>
      <c r="Z109" s="10">
        <v>102</v>
      </c>
      <c r="AA109" s="10">
        <v>4913.32</v>
      </c>
      <c r="AB109" s="10">
        <v>0</v>
      </c>
      <c r="AC109" s="11">
        <v>44180</v>
      </c>
      <c r="AG109" s="10" t="s">
        <v>176</v>
      </c>
      <c r="AH109" s="11">
        <v>44217</v>
      </c>
      <c r="AI109" s="11">
        <v>44196</v>
      </c>
    </row>
    <row r="110" spans="1:35" s="10" customFormat="1" x14ac:dyDescent="0.25">
      <c r="A110" s="10">
        <v>2020</v>
      </c>
      <c r="B110" s="11">
        <v>44105</v>
      </c>
      <c r="C110" s="11">
        <v>44196</v>
      </c>
      <c r="D110" s="10" t="s">
        <v>91</v>
      </c>
      <c r="F110" s="10" t="s">
        <v>179</v>
      </c>
      <c r="G110" s="10" t="s">
        <v>179</v>
      </c>
      <c r="H110" s="10" t="s">
        <v>195</v>
      </c>
      <c r="I110" s="10" t="s">
        <v>145</v>
      </c>
      <c r="J110" s="10" t="s">
        <v>146</v>
      </c>
      <c r="K110" s="10" t="s">
        <v>124</v>
      </c>
      <c r="L110" s="10" t="s">
        <v>101</v>
      </c>
      <c r="M110" s="10" t="s">
        <v>342</v>
      </c>
      <c r="N110" s="10" t="s">
        <v>103</v>
      </c>
      <c r="O110" s="10">
        <v>1</v>
      </c>
      <c r="P110" s="10">
        <v>8018.5</v>
      </c>
      <c r="Q110" s="10" t="s">
        <v>247</v>
      </c>
      <c r="R110" s="10" t="s">
        <v>248</v>
      </c>
      <c r="S110" s="10" t="s">
        <v>265</v>
      </c>
      <c r="T110" s="10" t="s">
        <v>247</v>
      </c>
      <c r="U110" s="10" t="s">
        <v>264</v>
      </c>
      <c r="V110" s="10" t="s">
        <v>347</v>
      </c>
      <c r="W110" s="10" t="s">
        <v>342</v>
      </c>
      <c r="X110" s="11">
        <v>44182</v>
      </c>
      <c r="Y110" s="11">
        <v>44189</v>
      </c>
      <c r="Z110" s="10">
        <v>103</v>
      </c>
      <c r="AA110" s="10">
        <v>8018.5</v>
      </c>
      <c r="AB110" s="10">
        <v>1981.5</v>
      </c>
      <c r="AC110" s="11">
        <v>44193</v>
      </c>
      <c r="AG110" s="10" t="s">
        <v>176</v>
      </c>
      <c r="AH110" s="11">
        <v>44217</v>
      </c>
      <c r="AI110" s="11">
        <v>44196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  <dataValidation type="list" allowBlank="1" showErrorMessage="1" sqref="N8:N177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5"/>
  <sheetViews>
    <sheetView view="pageBreakPreview" topLeftCell="A3" zoomScale="60" zoomScaleNormal="50" workbookViewId="0">
      <selection activeCell="D424" sqref="D424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8" t="s">
        <v>350</v>
      </c>
      <c r="C4" s="9" t="s">
        <v>351</v>
      </c>
      <c r="D4">
        <v>150</v>
      </c>
    </row>
    <row r="5" spans="1:4" s="10" customFormat="1" x14ac:dyDescent="0.25">
      <c r="A5" s="10">
        <v>1</v>
      </c>
      <c r="B5" s="20" t="s">
        <v>352</v>
      </c>
      <c r="C5" s="21" t="s">
        <v>353</v>
      </c>
      <c r="D5" s="10">
        <v>0</v>
      </c>
    </row>
    <row r="6" spans="1:4" s="10" customFormat="1" x14ac:dyDescent="0.25">
      <c r="A6" s="10">
        <v>1</v>
      </c>
      <c r="B6" s="20" t="s">
        <v>354</v>
      </c>
      <c r="C6" s="21" t="s">
        <v>355</v>
      </c>
      <c r="D6" s="10">
        <v>77</v>
      </c>
    </row>
    <row r="7" spans="1:4" s="10" customFormat="1" x14ac:dyDescent="0.25">
      <c r="A7" s="10">
        <v>1</v>
      </c>
      <c r="B7" s="20" t="s">
        <v>356</v>
      </c>
      <c r="C7" s="21" t="s">
        <v>357</v>
      </c>
      <c r="D7" s="10">
        <v>0</v>
      </c>
    </row>
    <row r="8" spans="1:4" s="10" customFormat="1" x14ac:dyDescent="0.25">
      <c r="A8" s="10">
        <v>2</v>
      </c>
      <c r="B8" s="20" t="s">
        <v>350</v>
      </c>
      <c r="C8" s="21" t="s">
        <v>351</v>
      </c>
      <c r="D8" s="10">
        <v>149</v>
      </c>
    </row>
    <row r="9" spans="1:4" s="10" customFormat="1" x14ac:dyDescent="0.25">
      <c r="A9" s="10">
        <v>2</v>
      </c>
      <c r="B9" s="20" t="s">
        <v>352</v>
      </c>
      <c r="C9" s="21" t="s">
        <v>353</v>
      </c>
      <c r="D9" s="10">
        <v>287</v>
      </c>
    </row>
    <row r="10" spans="1:4" s="10" customFormat="1" x14ac:dyDescent="0.25">
      <c r="A10" s="10">
        <v>2</v>
      </c>
      <c r="B10" s="20" t="s">
        <v>354</v>
      </c>
      <c r="C10" s="21" t="s">
        <v>355</v>
      </c>
      <c r="D10" s="10">
        <v>0</v>
      </c>
    </row>
    <row r="11" spans="1:4" s="10" customFormat="1" x14ac:dyDescent="0.25">
      <c r="A11" s="10">
        <v>2</v>
      </c>
      <c r="B11" s="20" t="s">
        <v>356</v>
      </c>
      <c r="C11" s="21" t="s">
        <v>357</v>
      </c>
      <c r="D11" s="10">
        <v>0</v>
      </c>
    </row>
    <row r="12" spans="1:4" s="10" customFormat="1" x14ac:dyDescent="0.25">
      <c r="A12" s="10">
        <v>3</v>
      </c>
      <c r="B12" s="20" t="s">
        <v>350</v>
      </c>
      <c r="C12" s="21" t="s">
        <v>351</v>
      </c>
      <c r="D12" s="10">
        <v>300</v>
      </c>
    </row>
    <row r="13" spans="1:4" s="10" customFormat="1" x14ac:dyDescent="0.25">
      <c r="A13" s="10">
        <v>3</v>
      </c>
      <c r="B13" s="20" t="s">
        <v>352</v>
      </c>
      <c r="C13" s="21" t="s">
        <v>353</v>
      </c>
      <c r="D13" s="10">
        <f>400+100</f>
        <v>500</v>
      </c>
    </row>
    <row r="14" spans="1:4" s="10" customFormat="1" x14ac:dyDescent="0.25">
      <c r="A14" s="10">
        <v>3</v>
      </c>
      <c r="B14" s="20" t="s">
        <v>354</v>
      </c>
      <c r="C14" s="21" t="s">
        <v>355</v>
      </c>
      <c r="D14" s="10">
        <v>0</v>
      </c>
    </row>
    <row r="15" spans="1:4" s="10" customFormat="1" x14ac:dyDescent="0.25">
      <c r="A15" s="10">
        <v>3</v>
      </c>
      <c r="B15" s="20" t="s">
        <v>356</v>
      </c>
      <c r="C15" s="21" t="s">
        <v>357</v>
      </c>
      <c r="D15" s="10">
        <v>0</v>
      </c>
    </row>
    <row r="16" spans="1:4" s="10" customFormat="1" x14ac:dyDescent="0.25">
      <c r="A16" s="10">
        <v>4</v>
      </c>
      <c r="B16" s="20" t="s">
        <v>350</v>
      </c>
      <c r="C16" s="21" t="s">
        <v>351</v>
      </c>
      <c r="D16" s="10">
        <f>237</f>
        <v>237</v>
      </c>
    </row>
    <row r="17" spans="1:4" s="10" customFormat="1" x14ac:dyDescent="0.25">
      <c r="A17" s="10">
        <v>4</v>
      </c>
      <c r="B17" s="20" t="s">
        <v>352</v>
      </c>
      <c r="C17" s="21" t="s">
        <v>353</v>
      </c>
      <c r="D17" s="10">
        <v>500</v>
      </c>
    </row>
    <row r="18" spans="1:4" s="10" customFormat="1" x14ac:dyDescent="0.25">
      <c r="A18" s="10">
        <v>4</v>
      </c>
      <c r="B18" s="20" t="s">
        <v>354</v>
      </c>
      <c r="C18" s="21" t="s">
        <v>355</v>
      </c>
      <c r="D18" s="10">
        <v>0</v>
      </c>
    </row>
    <row r="19" spans="1:4" s="10" customFormat="1" x14ac:dyDescent="0.25">
      <c r="A19" s="10">
        <v>4</v>
      </c>
      <c r="B19" s="20" t="s">
        <v>356</v>
      </c>
      <c r="C19" s="21" t="s">
        <v>357</v>
      </c>
      <c r="D19" s="10">
        <v>0</v>
      </c>
    </row>
    <row r="20" spans="1:4" s="10" customFormat="1" x14ac:dyDescent="0.25">
      <c r="A20" s="10">
        <v>5</v>
      </c>
      <c r="B20" s="20" t="s">
        <v>350</v>
      </c>
      <c r="C20" s="21" t="s">
        <v>351</v>
      </c>
      <c r="D20" s="10">
        <v>211.5</v>
      </c>
    </row>
    <row r="21" spans="1:4" s="10" customFormat="1" x14ac:dyDescent="0.25">
      <c r="A21" s="10">
        <v>5</v>
      </c>
      <c r="B21" s="20" t="s">
        <v>352</v>
      </c>
      <c r="C21" s="21" t="s">
        <v>353</v>
      </c>
      <c r="D21" s="10">
        <v>0</v>
      </c>
    </row>
    <row r="22" spans="1:4" s="10" customFormat="1" x14ac:dyDescent="0.25">
      <c r="A22" s="10">
        <v>5</v>
      </c>
      <c r="B22" s="20" t="s">
        <v>354</v>
      </c>
      <c r="C22" s="21" t="s">
        <v>355</v>
      </c>
      <c r="D22" s="10">
        <v>0</v>
      </c>
    </row>
    <row r="23" spans="1:4" s="10" customFormat="1" x14ac:dyDescent="0.25">
      <c r="A23" s="10">
        <v>5</v>
      </c>
      <c r="B23" s="20" t="s">
        <v>356</v>
      </c>
      <c r="C23" s="21" t="s">
        <v>357</v>
      </c>
      <c r="D23" s="10">
        <v>0</v>
      </c>
    </row>
    <row r="24" spans="1:4" s="10" customFormat="1" x14ac:dyDescent="0.25">
      <c r="A24" s="10">
        <v>6</v>
      </c>
      <c r="B24" s="20" t="s">
        <v>350</v>
      </c>
      <c r="C24" s="21" t="s">
        <v>351</v>
      </c>
      <c r="D24" s="10">
        <v>274</v>
      </c>
    </row>
    <row r="25" spans="1:4" s="10" customFormat="1" x14ac:dyDescent="0.25">
      <c r="A25" s="10">
        <v>6</v>
      </c>
      <c r="B25" s="20" t="s">
        <v>352</v>
      </c>
      <c r="C25" s="21" t="s">
        <v>353</v>
      </c>
      <c r="D25" s="10">
        <v>0</v>
      </c>
    </row>
    <row r="26" spans="1:4" s="10" customFormat="1" x14ac:dyDescent="0.25">
      <c r="A26" s="10">
        <v>6</v>
      </c>
      <c r="B26" s="20" t="s">
        <v>354</v>
      </c>
      <c r="C26" s="21" t="s">
        <v>355</v>
      </c>
      <c r="D26" s="10">
        <v>0</v>
      </c>
    </row>
    <row r="27" spans="1:4" s="10" customFormat="1" x14ac:dyDescent="0.25">
      <c r="A27" s="10">
        <v>6</v>
      </c>
      <c r="B27" s="20" t="s">
        <v>356</v>
      </c>
      <c r="C27" s="21" t="s">
        <v>357</v>
      </c>
      <c r="D27" s="10">
        <v>0</v>
      </c>
    </row>
    <row r="28" spans="1:4" s="10" customFormat="1" x14ac:dyDescent="0.25">
      <c r="A28" s="10">
        <v>7</v>
      </c>
      <c r="B28" s="20" t="s">
        <v>350</v>
      </c>
      <c r="C28" s="21" t="s">
        <v>351</v>
      </c>
      <c r="D28" s="10">
        <f>291</f>
        <v>291</v>
      </c>
    </row>
    <row r="29" spans="1:4" s="10" customFormat="1" x14ac:dyDescent="0.25">
      <c r="A29" s="10">
        <v>7</v>
      </c>
      <c r="B29" s="20" t="s">
        <v>352</v>
      </c>
      <c r="C29" s="21" t="s">
        <v>353</v>
      </c>
      <c r="D29" s="10">
        <f>300</f>
        <v>300</v>
      </c>
    </row>
    <row r="30" spans="1:4" s="10" customFormat="1" x14ac:dyDescent="0.25">
      <c r="A30" s="10">
        <v>7</v>
      </c>
      <c r="B30" s="20" t="s">
        <v>354</v>
      </c>
      <c r="C30" s="21" t="s">
        <v>355</v>
      </c>
      <c r="D30" s="10">
        <f>14+14</f>
        <v>28</v>
      </c>
    </row>
    <row r="31" spans="1:4" s="10" customFormat="1" x14ac:dyDescent="0.25">
      <c r="A31" s="10">
        <v>7</v>
      </c>
      <c r="B31" s="20" t="s">
        <v>356</v>
      </c>
      <c r="C31" s="21" t="s">
        <v>357</v>
      </c>
      <c r="D31" s="10">
        <v>0</v>
      </c>
    </row>
    <row r="32" spans="1:4" s="10" customFormat="1" x14ac:dyDescent="0.25">
      <c r="A32" s="10">
        <v>8</v>
      </c>
      <c r="B32" s="20" t="s">
        <v>350</v>
      </c>
      <c r="C32" s="21" t="s">
        <v>351</v>
      </c>
      <c r="D32" s="10">
        <v>260</v>
      </c>
    </row>
    <row r="33" spans="1:4" s="10" customFormat="1" x14ac:dyDescent="0.25">
      <c r="A33" s="10">
        <v>8</v>
      </c>
      <c r="B33" s="20" t="s">
        <v>352</v>
      </c>
      <c r="C33" s="21" t="s">
        <v>353</v>
      </c>
      <c r="D33" s="10">
        <v>350</v>
      </c>
    </row>
    <row r="34" spans="1:4" s="10" customFormat="1" x14ac:dyDescent="0.25">
      <c r="A34" s="10">
        <v>8</v>
      </c>
      <c r="B34" s="20" t="s">
        <v>354</v>
      </c>
      <c r="C34" s="21" t="s">
        <v>355</v>
      </c>
      <c r="D34" s="10">
        <f>14+14</f>
        <v>28</v>
      </c>
    </row>
    <row r="35" spans="1:4" s="10" customFormat="1" x14ac:dyDescent="0.25">
      <c r="A35" s="10">
        <v>8</v>
      </c>
      <c r="B35" s="20" t="s">
        <v>356</v>
      </c>
      <c r="C35" s="21" t="s">
        <v>357</v>
      </c>
      <c r="D35" s="10">
        <v>0</v>
      </c>
    </row>
    <row r="36" spans="1:4" s="10" customFormat="1" x14ac:dyDescent="0.25">
      <c r="A36" s="10">
        <v>9</v>
      </c>
      <c r="B36" s="20" t="s">
        <v>350</v>
      </c>
      <c r="C36" s="21" t="s">
        <v>351</v>
      </c>
      <c r="D36" s="10">
        <v>0</v>
      </c>
    </row>
    <row r="37" spans="1:4" s="10" customFormat="1" x14ac:dyDescent="0.25">
      <c r="A37" s="10">
        <v>9</v>
      </c>
      <c r="B37" s="20" t="s">
        <v>352</v>
      </c>
      <c r="C37" s="21" t="s">
        <v>353</v>
      </c>
      <c r="D37" s="10">
        <v>0</v>
      </c>
    </row>
    <row r="38" spans="1:4" s="10" customFormat="1" x14ac:dyDescent="0.25">
      <c r="A38" s="10">
        <v>9</v>
      </c>
      <c r="B38" s="20" t="s">
        <v>354</v>
      </c>
      <c r="C38" s="21" t="s">
        <v>355</v>
      </c>
      <c r="D38" s="10">
        <v>0</v>
      </c>
    </row>
    <row r="39" spans="1:4" s="10" customFormat="1" x14ac:dyDescent="0.25">
      <c r="A39" s="10">
        <v>9</v>
      </c>
      <c r="B39" s="20" t="s">
        <v>356</v>
      </c>
      <c r="C39" s="21" t="s">
        <v>357</v>
      </c>
      <c r="D39" s="10">
        <v>0</v>
      </c>
    </row>
    <row r="40" spans="1:4" s="10" customFormat="1" x14ac:dyDescent="0.25">
      <c r="A40" s="10">
        <v>10</v>
      </c>
      <c r="B40" s="20" t="s">
        <v>350</v>
      </c>
      <c r="C40" s="21" t="s">
        <v>351</v>
      </c>
      <c r="D40" s="10">
        <v>0</v>
      </c>
    </row>
    <row r="41" spans="1:4" s="10" customFormat="1" x14ac:dyDescent="0.25">
      <c r="A41" s="10">
        <v>10</v>
      </c>
      <c r="B41" s="20" t="s">
        <v>352</v>
      </c>
      <c r="C41" s="21" t="s">
        <v>353</v>
      </c>
      <c r="D41" s="10">
        <v>505.06</v>
      </c>
    </row>
    <row r="42" spans="1:4" s="10" customFormat="1" x14ac:dyDescent="0.25">
      <c r="A42" s="10">
        <v>10</v>
      </c>
      <c r="B42" s="20" t="s">
        <v>354</v>
      </c>
      <c r="C42" s="21" t="s">
        <v>355</v>
      </c>
      <c r="D42" s="10">
        <v>0</v>
      </c>
    </row>
    <row r="43" spans="1:4" s="10" customFormat="1" x14ac:dyDescent="0.25">
      <c r="A43" s="10">
        <v>10</v>
      </c>
      <c r="B43" s="20" t="s">
        <v>356</v>
      </c>
      <c r="C43" s="21" t="s">
        <v>357</v>
      </c>
      <c r="D43" s="10">
        <v>0</v>
      </c>
    </row>
    <row r="44" spans="1:4" s="10" customFormat="1" x14ac:dyDescent="0.25">
      <c r="A44" s="10">
        <v>11</v>
      </c>
      <c r="B44" s="20" t="s">
        <v>350</v>
      </c>
      <c r="C44" s="21" t="s">
        <v>351</v>
      </c>
      <c r="D44" s="10">
        <v>2908.6</v>
      </c>
    </row>
    <row r="45" spans="1:4" s="10" customFormat="1" x14ac:dyDescent="0.25">
      <c r="A45" s="10">
        <v>11</v>
      </c>
      <c r="B45" s="20" t="s">
        <v>352</v>
      </c>
      <c r="C45" s="21" t="s">
        <v>353</v>
      </c>
      <c r="D45" s="10">
        <v>800</v>
      </c>
    </row>
    <row r="46" spans="1:4" s="10" customFormat="1" x14ac:dyDescent="0.25">
      <c r="A46" s="10">
        <v>11</v>
      </c>
      <c r="B46" s="20" t="s">
        <v>354</v>
      </c>
      <c r="C46" s="21" t="s">
        <v>355</v>
      </c>
      <c r="D46" s="10">
        <v>384</v>
      </c>
    </row>
    <row r="47" spans="1:4" s="10" customFormat="1" x14ac:dyDescent="0.25">
      <c r="A47" s="10">
        <v>11</v>
      </c>
      <c r="B47" s="20" t="s">
        <v>356</v>
      </c>
      <c r="C47" s="21" t="s">
        <v>357</v>
      </c>
      <c r="D47" s="10">
        <v>0</v>
      </c>
    </row>
    <row r="48" spans="1:4" s="10" customFormat="1" x14ac:dyDescent="0.25">
      <c r="A48" s="10">
        <v>12</v>
      </c>
      <c r="B48" s="20" t="s">
        <v>350</v>
      </c>
      <c r="C48" s="21" t="s">
        <v>351</v>
      </c>
      <c r="D48" s="10">
        <f>197+320</f>
        <v>517</v>
      </c>
    </row>
    <row r="49" spans="1:4" s="10" customFormat="1" x14ac:dyDescent="0.25">
      <c r="A49" s="10">
        <v>12</v>
      </c>
      <c r="B49" s="20" t="s">
        <v>352</v>
      </c>
      <c r="C49" s="21" t="s">
        <v>353</v>
      </c>
      <c r="D49" s="10">
        <f>500</f>
        <v>500</v>
      </c>
    </row>
    <row r="50" spans="1:4" s="10" customFormat="1" x14ac:dyDescent="0.25">
      <c r="A50" s="10">
        <v>12</v>
      </c>
      <c r="B50" s="20" t="s">
        <v>354</v>
      </c>
      <c r="C50" s="21" t="s">
        <v>355</v>
      </c>
      <c r="D50" s="10">
        <f>33+114+63+49+87</f>
        <v>346</v>
      </c>
    </row>
    <row r="51" spans="1:4" s="10" customFormat="1" x14ac:dyDescent="0.25">
      <c r="A51" s="10">
        <v>12</v>
      </c>
      <c r="B51" s="20" t="s">
        <v>356</v>
      </c>
      <c r="C51" s="21" t="s">
        <v>357</v>
      </c>
      <c r="D51" s="10">
        <v>0</v>
      </c>
    </row>
    <row r="52" spans="1:4" s="10" customFormat="1" x14ac:dyDescent="0.25">
      <c r="A52" s="10">
        <v>13</v>
      </c>
      <c r="B52" s="20" t="s">
        <v>350</v>
      </c>
      <c r="C52" s="21" t="s">
        <v>351</v>
      </c>
      <c r="D52" s="10">
        <v>0</v>
      </c>
    </row>
    <row r="53" spans="1:4" s="10" customFormat="1" x14ac:dyDescent="0.25">
      <c r="A53" s="10">
        <v>13</v>
      </c>
      <c r="B53" s="20" t="s">
        <v>352</v>
      </c>
      <c r="C53" s="21" t="s">
        <v>353</v>
      </c>
      <c r="D53" s="10">
        <v>600</v>
      </c>
    </row>
    <row r="54" spans="1:4" s="10" customFormat="1" x14ac:dyDescent="0.25">
      <c r="A54" s="10">
        <v>13</v>
      </c>
      <c r="B54" s="20" t="s">
        <v>354</v>
      </c>
      <c r="C54" s="21" t="s">
        <v>355</v>
      </c>
      <c r="D54" s="10">
        <f>114+14+14+108+87+114+17</f>
        <v>468</v>
      </c>
    </row>
    <row r="55" spans="1:4" s="10" customFormat="1" x14ac:dyDescent="0.25">
      <c r="A55" s="10">
        <v>13</v>
      </c>
      <c r="B55" s="20" t="s">
        <v>356</v>
      </c>
      <c r="C55" s="21" t="s">
        <v>357</v>
      </c>
      <c r="D55" s="10">
        <v>0</v>
      </c>
    </row>
    <row r="56" spans="1:4" s="10" customFormat="1" x14ac:dyDescent="0.25">
      <c r="A56" s="10">
        <v>14</v>
      </c>
      <c r="B56" s="20" t="s">
        <v>350</v>
      </c>
      <c r="C56" s="21" t="s">
        <v>351</v>
      </c>
      <c r="D56" s="10">
        <v>300</v>
      </c>
    </row>
    <row r="57" spans="1:4" s="10" customFormat="1" x14ac:dyDescent="0.25">
      <c r="A57" s="10">
        <v>14</v>
      </c>
      <c r="B57" s="20" t="s">
        <v>352</v>
      </c>
      <c r="C57" s="21" t="s">
        <v>353</v>
      </c>
      <c r="D57" s="10">
        <v>0</v>
      </c>
    </row>
    <row r="58" spans="1:4" s="10" customFormat="1" x14ac:dyDescent="0.25">
      <c r="A58" s="10">
        <v>14</v>
      </c>
      <c r="B58" s="20" t="s">
        <v>354</v>
      </c>
      <c r="C58" s="21" t="s">
        <v>355</v>
      </c>
      <c r="D58" s="10">
        <v>0</v>
      </c>
    </row>
    <row r="59" spans="1:4" s="10" customFormat="1" x14ac:dyDescent="0.25">
      <c r="A59" s="10">
        <v>14</v>
      </c>
      <c r="B59" s="20" t="s">
        <v>356</v>
      </c>
      <c r="C59" s="21" t="s">
        <v>357</v>
      </c>
      <c r="D59" s="10">
        <v>0</v>
      </c>
    </row>
    <row r="60" spans="1:4" s="10" customFormat="1" x14ac:dyDescent="0.25">
      <c r="A60" s="10">
        <v>15</v>
      </c>
      <c r="B60" s="20" t="s">
        <v>350</v>
      </c>
      <c r="C60" s="21" t="s">
        <v>351</v>
      </c>
      <c r="D60" s="10">
        <v>600</v>
      </c>
    </row>
    <row r="61" spans="1:4" s="10" customFormat="1" x14ac:dyDescent="0.25">
      <c r="A61" s="10">
        <v>15</v>
      </c>
      <c r="B61" s="20" t="s">
        <v>352</v>
      </c>
      <c r="C61" s="21" t="s">
        <v>353</v>
      </c>
      <c r="D61" s="10">
        <v>500</v>
      </c>
    </row>
    <row r="62" spans="1:4" s="10" customFormat="1" x14ac:dyDescent="0.25">
      <c r="A62" s="10">
        <v>15</v>
      </c>
      <c r="B62" s="20" t="s">
        <v>354</v>
      </c>
      <c r="C62" s="21" t="s">
        <v>355</v>
      </c>
      <c r="D62" s="10">
        <v>0</v>
      </c>
    </row>
    <row r="63" spans="1:4" s="10" customFormat="1" x14ac:dyDescent="0.25">
      <c r="A63" s="10">
        <v>15</v>
      </c>
      <c r="B63" s="20" t="s">
        <v>356</v>
      </c>
      <c r="C63" s="21" t="s">
        <v>357</v>
      </c>
      <c r="D63" s="10">
        <v>0</v>
      </c>
    </row>
    <row r="64" spans="1:4" s="10" customFormat="1" x14ac:dyDescent="0.25">
      <c r="A64" s="10">
        <v>16</v>
      </c>
      <c r="B64" s="20" t="s">
        <v>350</v>
      </c>
      <c r="C64" s="21" t="s">
        <v>351</v>
      </c>
      <c r="D64" s="10">
        <f>427+144</f>
        <v>571</v>
      </c>
    </row>
    <row r="65" spans="1:4" s="10" customFormat="1" x14ac:dyDescent="0.25">
      <c r="A65" s="10">
        <v>16</v>
      </c>
      <c r="B65" s="20" t="s">
        <v>352</v>
      </c>
      <c r="C65" s="21" t="s">
        <v>353</v>
      </c>
      <c r="D65" s="10">
        <v>500</v>
      </c>
    </row>
    <row r="66" spans="1:4" s="10" customFormat="1" x14ac:dyDescent="0.25">
      <c r="A66" s="10">
        <v>16</v>
      </c>
      <c r="B66" s="20" t="s">
        <v>354</v>
      </c>
      <c r="C66" s="21" t="s">
        <v>355</v>
      </c>
      <c r="D66" s="10">
        <v>0</v>
      </c>
    </row>
    <row r="67" spans="1:4" s="10" customFormat="1" x14ac:dyDescent="0.25">
      <c r="A67" s="10">
        <v>16</v>
      </c>
      <c r="B67" s="20" t="s">
        <v>356</v>
      </c>
      <c r="C67" s="21" t="s">
        <v>357</v>
      </c>
      <c r="D67" s="10">
        <v>0</v>
      </c>
    </row>
    <row r="68" spans="1:4" s="10" customFormat="1" x14ac:dyDescent="0.25">
      <c r="A68" s="10">
        <v>17</v>
      </c>
      <c r="B68" s="20" t="s">
        <v>350</v>
      </c>
      <c r="C68" s="21" t="s">
        <v>351</v>
      </c>
      <c r="D68" s="10">
        <v>600</v>
      </c>
    </row>
    <row r="69" spans="1:4" s="10" customFormat="1" x14ac:dyDescent="0.25">
      <c r="A69" s="10">
        <v>17</v>
      </c>
      <c r="B69" s="20" t="s">
        <v>352</v>
      </c>
      <c r="C69" s="21" t="s">
        <v>353</v>
      </c>
      <c r="D69" s="10">
        <v>0</v>
      </c>
    </row>
    <row r="70" spans="1:4" s="10" customFormat="1" x14ac:dyDescent="0.25">
      <c r="A70" s="10">
        <v>17</v>
      </c>
      <c r="B70" s="20" t="s">
        <v>354</v>
      </c>
      <c r="C70" s="21" t="s">
        <v>355</v>
      </c>
      <c r="D70" s="10">
        <v>0</v>
      </c>
    </row>
    <row r="71" spans="1:4" s="10" customFormat="1" x14ac:dyDescent="0.25">
      <c r="A71" s="10">
        <v>17</v>
      </c>
      <c r="B71" s="20" t="s">
        <v>356</v>
      </c>
      <c r="C71" s="21" t="s">
        <v>357</v>
      </c>
      <c r="D71" s="10">
        <v>0</v>
      </c>
    </row>
    <row r="72" spans="1:4" s="10" customFormat="1" x14ac:dyDescent="0.25">
      <c r="A72" s="10">
        <v>18</v>
      </c>
      <c r="B72" s="20" t="s">
        <v>350</v>
      </c>
      <c r="C72" s="21" t="s">
        <v>351</v>
      </c>
      <c r="D72" s="10">
        <f>230+70</f>
        <v>300</v>
      </c>
    </row>
    <row r="73" spans="1:4" s="10" customFormat="1" x14ac:dyDescent="0.25">
      <c r="A73" s="10">
        <v>18</v>
      </c>
      <c r="B73" s="20" t="s">
        <v>352</v>
      </c>
      <c r="C73" s="21" t="s">
        <v>353</v>
      </c>
      <c r="D73" s="10">
        <f>800+200</f>
        <v>1000</v>
      </c>
    </row>
    <row r="74" spans="1:4" s="10" customFormat="1" x14ac:dyDescent="0.25">
      <c r="A74" s="10">
        <v>18</v>
      </c>
      <c r="B74" s="20" t="s">
        <v>354</v>
      </c>
      <c r="C74" s="21" t="s">
        <v>355</v>
      </c>
      <c r="D74" s="10">
        <v>0</v>
      </c>
    </row>
    <row r="75" spans="1:4" s="10" customFormat="1" x14ac:dyDescent="0.25">
      <c r="A75" s="10">
        <v>18</v>
      </c>
      <c r="B75" s="20" t="s">
        <v>356</v>
      </c>
      <c r="C75" s="21" t="s">
        <v>357</v>
      </c>
      <c r="D75" s="10">
        <v>0</v>
      </c>
    </row>
    <row r="76" spans="1:4" s="10" customFormat="1" x14ac:dyDescent="0.25">
      <c r="A76" s="10">
        <v>19</v>
      </c>
      <c r="B76" s="20" t="s">
        <v>350</v>
      </c>
      <c r="C76" s="21" t="s">
        <v>351</v>
      </c>
      <c r="D76" s="10">
        <f>125+175</f>
        <v>300</v>
      </c>
    </row>
    <row r="77" spans="1:4" s="10" customFormat="1" x14ac:dyDescent="0.25">
      <c r="A77" s="10">
        <v>19</v>
      </c>
      <c r="B77" s="20" t="s">
        <v>352</v>
      </c>
      <c r="C77" s="21" t="s">
        <v>353</v>
      </c>
      <c r="D77" s="10">
        <f>400+800</f>
        <v>1200</v>
      </c>
    </row>
    <row r="78" spans="1:4" s="10" customFormat="1" x14ac:dyDescent="0.25">
      <c r="A78" s="10">
        <v>19</v>
      </c>
      <c r="B78" s="20" t="s">
        <v>354</v>
      </c>
      <c r="C78" s="21" t="s">
        <v>355</v>
      </c>
      <c r="D78" s="10">
        <v>0</v>
      </c>
    </row>
    <row r="79" spans="1:4" s="10" customFormat="1" x14ac:dyDescent="0.25">
      <c r="A79" s="10">
        <v>19</v>
      </c>
      <c r="B79" s="20" t="s">
        <v>356</v>
      </c>
      <c r="C79" s="21" t="s">
        <v>357</v>
      </c>
      <c r="D79" s="10">
        <v>0</v>
      </c>
    </row>
    <row r="80" spans="1:4" s="10" customFormat="1" x14ac:dyDescent="0.25">
      <c r="A80" s="10">
        <v>20</v>
      </c>
      <c r="B80" s="20" t="s">
        <v>350</v>
      </c>
      <c r="C80" s="21" t="s">
        <v>351</v>
      </c>
      <c r="D80" s="10">
        <v>0</v>
      </c>
    </row>
    <row r="81" spans="1:4" s="10" customFormat="1" x14ac:dyDescent="0.25">
      <c r="A81" s="10">
        <v>20</v>
      </c>
      <c r="B81" s="20" t="s">
        <v>352</v>
      </c>
      <c r="C81" s="21" t="s">
        <v>353</v>
      </c>
      <c r="D81" s="10">
        <v>500</v>
      </c>
    </row>
    <row r="82" spans="1:4" s="10" customFormat="1" x14ac:dyDescent="0.25">
      <c r="A82" s="10">
        <v>20</v>
      </c>
      <c r="B82" s="20" t="s">
        <v>354</v>
      </c>
      <c r="C82" s="21" t="s">
        <v>355</v>
      </c>
      <c r="D82" s="10">
        <v>0</v>
      </c>
    </row>
    <row r="83" spans="1:4" s="10" customFormat="1" x14ac:dyDescent="0.25">
      <c r="A83" s="10">
        <v>20</v>
      </c>
      <c r="B83" s="20" t="s">
        <v>356</v>
      </c>
      <c r="C83" s="21" t="s">
        <v>357</v>
      </c>
      <c r="D83" s="10">
        <v>0</v>
      </c>
    </row>
    <row r="84" spans="1:4" s="10" customFormat="1" x14ac:dyDescent="0.25">
      <c r="A84" s="10">
        <v>21</v>
      </c>
      <c r="B84" s="20" t="s">
        <v>350</v>
      </c>
      <c r="C84" s="21" t="s">
        <v>351</v>
      </c>
      <c r="D84" s="10">
        <v>0</v>
      </c>
    </row>
    <row r="85" spans="1:4" s="10" customFormat="1" x14ac:dyDescent="0.25">
      <c r="A85" s="10">
        <v>21</v>
      </c>
      <c r="B85" s="20" t="s">
        <v>352</v>
      </c>
      <c r="C85" s="21" t="s">
        <v>353</v>
      </c>
      <c r="D85" s="10">
        <v>250</v>
      </c>
    </row>
    <row r="86" spans="1:4" s="10" customFormat="1" x14ac:dyDescent="0.25">
      <c r="A86" s="10">
        <v>21</v>
      </c>
      <c r="B86" s="20" t="s">
        <v>354</v>
      </c>
      <c r="C86" s="21" t="s">
        <v>355</v>
      </c>
      <c r="D86" s="10">
        <v>0</v>
      </c>
    </row>
    <row r="87" spans="1:4" s="10" customFormat="1" x14ac:dyDescent="0.25">
      <c r="A87" s="10">
        <v>21</v>
      </c>
      <c r="B87" s="20" t="s">
        <v>356</v>
      </c>
      <c r="C87" s="21" t="s">
        <v>357</v>
      </c>
      <c r="D87" s="10">
        <v>0</v>
      </c>
    </row>
    <row r="88" spans="1:4" s="10" customFormat="1" x14ac:dyDescent="0.25">
      <c r="A88" s="10">
        <v>22</v>
      </c>
      <c r="B88" s="20" t="s">
        <v>350</v>
      </c>
      <c r="C88" s="21" t="s">
        <v>351</v>
      </c>
      <c r="D88" s="10">
        <v>0</v>
      </c>
    </row>
    <row r="89" spans="1:4" s="10" customFormat="1" x14ac:dyDescent="0.25">
      <c r="A89" s="10">
        <v>22</v>
      </c>
      <c r="B89" s="20" t="s">
        <v>352</v>
      </c>
      <c r="C89" s="21" t="s">
        <v>353</v>
      </c>
      <c r="D89" s="10">
        <v>200</v>
      </c>
    </row>
    <row r="90" spans="1:4" s="10" customFormat="1" x14ac:dyDescent="0.25">
      <c r="A90" s="10">
        <v>22</v>
      </c>
      <c r="B90" s="20" t="s">
        <v>354</v>
      </c>
      <c r="C90" s="21" t="s">
        <v>355</v>
      </c>
      <c r="D90" s="10">
        <v>28</v>
      </c>
    </row>
    <row r="91" spans="1:4" s="10" customFormat="1" x14ac:dyDescent="0.25">
      <c r="A91" s="10">
        <v>22</v>
      </c>
      <c r="B91" s="20" t="s">
        <v>356</v>
      </c>
      <c r="C91" s="21" t="s">
        <v>357</v>
      </c>
      <c r="D91" s="10">
        <v>0</v>
      </c>
    </row>
    <row r="92" spans="1:4" s="10" customFormat="1" x14ac:dyDescent="0.25">
      <c r="A92" s="10">
        <v>23</v>
      </c>
      <c r="B92" s="20" t="s">
        <v>350</v>
      </c>
      <c r="C92" s="21" t="s">
        <v>351</v>
      </c>
      <c r="D92" s="10">
        <v>421</v>
      </c>
    </row>
    <row r="93" spans="1:4" s="10" customFormat="1" x14ac:dyDescent="0.25">
      <c r="A93" s="10">
        <v>23</v>
      </c>
      <c r="B93" s="20" t="s">
        <v>352</v>
      </c>
      <c r="C93" s="21" t="s">
        <v>353</v>
      </c>
      <c r="D93" s="10">
        <v>350</v>
      </c>
    </row>
    <row r="94" spans="1:4" s="10" customFormat="1" x14ac:dyDescent="0.25">
      <c r="A94" s="10">
        <v>23</v>
      </c>
      <c r="B94" s="20" t="s">
        <v>354</v>
      </c>
      <c r="C94" s="21" t="s">
        <v>355</v>
      </c>
      <c r="D94" s="10">
        <v>28</v>
      </c>
    </row>
    <row r="95" spans="1:4" s="10" customFormat="1" x14ac:dyDescent="0.25">
      <c r="A95" s="10">
        <v>23</v>
      </c>
      <c r="B95" s="20" t="s">
        <v>356</v>
      </c>
      <c r="C95" s="21" t="s">
        <v>357</v>
      </c>
      <c r="D95" s="10">
        <v>0</v>
      </c>
    </row>
    <row r="96" spans="1:4" s="10" customFormat="1" x14ac:dyDescent="0.25">
      <c r="A96" s="10">
        <v>24</v>
      </c>
      <c r="B96" s="20" t="s">
        <v>350</v>
      </c>
      <c r="C96" s="21" t="s">
        <v>351</v>
      </c>
      <c r="D96" s="10">
        <v>2679</v>
      </c>
    </row>
    <row r="97" spans="1:4" s="10" customFormat="1" x14ac:dyDescent="0.25">
      <c r="A97" s="10">
        <v>24</v>
      </c>
      <c r="B97" s="20" t="s">
        <v>352</v>
      </c>
      <c r="C97" s="21" t="s">
        <v>353</v>
      </c>
      <c r="D97" s="10">
        <v>1964.1</v>
      </c>
    </row>
    <row r="98" spans="1:4" s="10" customFormat="1" x14ac:dyDescent="0.25">
      <c r="A98" s="10">
        <v>24</v>
      </c>
      <c r="B98" s="20" t="s">
        <v>354</v>
      </c>
      <c r="C98" s="21" t="s">
        <v>355</v>
      </c>
      <c r="D98" s="10">
        <v>0</v>
      </c>
    </row>
    <row r="99" spans="1:4" s="10" customFormat="1" x14ac:dyDescent="0.25">
      <c r="A99" s="10">
        <v>24</v>
      </c>
      <c r="B99" s="20" t="s">
        <v>356</v>
      </c>
      <c r="C99" s="21" t="s">
        <v>357</v>
      </c>
      <c r="D99" s="10">
        <v>1592</v>
      </c>
    </row>
    <row r="100" spans="1:4" s="10" customFormat="1" x14ac:dyDescent="0.25">
      <c r="A100" s="10">
        <v>25</v>
      </c>
      <c r="B100" s="20" t="s">
        <v>350</v>
      </c>
      <c r="C100" s="21" t="s">
        <v>351</v>
      </c>
      <c r="D100" s="10">
        <f>300*2</f>
        <v>600</v>
      </c>
    </row>
    <row r="101" spans="1:4" s="10" customFormat="1" x14ac:dyDescent="0.25">
      <c r="A101" s="10">
        <v>25</v>
      </c>
      <c r="B101" s="20" t="s">
        <v>352</v>
      </c>
      <c r="C101" s="21" t="s">
        <v>353</v>
      </c>
      <c r="D101" s="10">
        <v>500</v>
      </c>
    </row>
    <row r="102" spans="1:4" s="10" customFormat="1" x14ac:dyDescent="0.25">
      <c r="A102" s="10">
        <v>25</v>
      </c>
      <c r="B102" s="20" t="s">
        <v>354</v>
      </c>
      <c r="C102" s="21" t="s">
        <v>355</v>
      </c>
      <c r="D102" s="10">
        <v>0</v>
      </c>
    </row>
    <row r="103" spans="1:4" s="10" customFormat="1" x14ac:dyDescent="0.25">
      <c r="A103" s="10">
        <v>25</v>
      </c>
      <c r="B103" s="20" t="s">
        <v>356</v>
      </c>
      <c r="C103" s="21" t="s">
        <v>357</v>
      </c>
      <c r="D103" s="10">
        <v>0</v>
      </c>
    </row>
    <row r="104" spans="1:4" s="10" customFormat="1" x14ac:dyDescent="0.25">
      <c r="A104" s="10">
        <v>26</v>
      </c>
      <c r="B104" s="20" t="s">
        <v>350</v>
      </c>
      <c r="C104" s="21" t="s">
        <v>351</v>
      </c>
      <c r="D104" s="10">
        <f>87+65</f>
        <v>152</v>
      </c>
    </row>
    <row r="105" spans="1:4" s="10" customFormat="1" x14ac:dyDescent="0.25">
      <c r="A105" s="10">
        <v>26</v>
      </c>
      <c r="B105" s="20" t="s">
        <v>352</v>
      </c>
      <c r="C105" s="21" t="s">
        <v>353</v>
      </c>
      <c r="D105" s="10">
        <v>0</v>
      </c>
    </row>
    <row r="106" spans="1:4" s="10" customFormat="1" x14ac:dyDescent="0.25">
      <c r="A106" s="10">
        <v>26</v>
      </c>
      <c r="B106" s="20" t="s">
        <v>354</v>
      </c>
      <c r="C106" s="21" t="s">
        <v>355</v>
      </c>
      <c r="D106" s="10">
        <f>146+249</f>
        <v>395</v>
      </c>
    </row>
    <row r="107" spans="1:4" s="10" customFormat="1" x14ac:dyDescent="0.25">
      <c r="A107" s="10">
        <v>26</v>
      </c>
      <c r="B107" s="20" t="s">
        <v>356</v>
      </c>
      <c r="C107" s="21" t="s">
        <v>357</v>
      </c>
      <c r="D107" s="10">
        <v>45</v>
      </c>
    </row>
    <row r="108" spans="1:4" s="10" customFormat="1" x14ac:dyDescent="0.25">
      <c r="A108" s="10">
        <v>27</v>
      </c>
      <c r="B108" s="20" t="s">
        <v>350</v>
      </c>
      <c r="C108" s="21" t="s">
        <v>351</v>
      </c>
      <c r="D108" s="10">
        <v>234</v>
      </c>
    </row>
    <row r="109" spans="1:4" s="10" customFormat="1" x14ac:dyDescent="0.25">
      <c r="A109" s="10">
        <v>27</v>
      </c>
      <c r="B109" s="20" t="s">
        <v>352</v>
      </c>
      <c r="C109" s="21" t="s">
        <v>353</v>
      </c>
      <c r="D109" s="10">
        <v>0</v>
      </c>
    </row>
    <row r="110" spans="1:4" s="10" customFormat="1" x14ac:dyDescent="0.25">
      <c r="A110" s="10">
        <v>27</v>
      </c>
      <c r="B110" s="20" t="s">
        <v>354</v>
      </c>
      <c r="C110" s="21" t="s">
        <v>355</v>
      </c>
      <c r="D110" s="10">
        <v>907</v>
      </c>
    </row>
    <row r="111" spans="1:4" s="10" customFormat="1" x14ac:dyDescent="0.25">
      <c r="A111" s="10">
        <v>27</v>
      </c>
      <c r="B111" s="20" t="s">
        <v>356</v>
      </c>
      <c r="C111" s="21" t="s">
        <v>357</v>
      </c>
      <c r="D111" s="10">
        <v>0</v>
      </c>
    </row>
    <row r="112" spans="1:4" s="10" customFormat="1" x14ac:dyDescent="0.25">
      <c r="A112" s="10">
        <v>28</v>
      </c>
      <c r="B112" s="20" t="s">
        <v>350</v>
      </c>
      <c r="C112" s="21" t="s">
        <v>351</v>
      </c>
      <c r="D112" s="10">
        <f>148+100+52</f>
        <v>300</v>
      </c>
    </row>
    <row r="113" spans="1:4" s="10" customFormat="1" x14ac:dyDescent="0.25">
      <c r="A113" s="10">
        <v>28</v>
      </c>
      <c r="B113" s="20" t="s">
        <v>352</v>
      </c>
      <c r="C113" s="21" t="s">
        <v>353</v>
      </c>
      <c r="D113" s="10">
        <v>1000</v>
      </c>
    </row>
    <row r="114" spans="1:4" s="10" customFormat="1" x14ac:dyDescent="0.25">
      <c r="A114" s="10">
        <v>28</v>
      </c>
      <c r="B114" s="20" t="s">
        <v>354</v>
      </c>
      <c r="C114" s="21" t="s">
        <v>355</v>
      </c>
      <c r="D114" s="10">
        <v>0</v>
      </c>
    </row>
    <row r="115" spans="1:4" s="10" customFormat="1" x14ac:dyDescent="0.25">
      <c r="A115" s="10">
        <v>28</v>
      </c>
      <c r="B115" s="20" t="s">
        <v>356</v>
      </c>
      <c r="C115" s="21" t="s">
        <v>357</v>
      </c>
      <c r="D115" s="10">
        <v>0</v>
      </c>
    </row>
    <row r="116" spans="1:4" s="10" customFormat="1" x14ac:dyDescent="0.25">
      <c r="A116" s="10">
        <v>29</v>
      </c>
      <c r="B116" s="20" t="s">
        <v>350</v>
      </c>
      <c r="C116" s="21" t="s">
        <v>351</v>
      </c>
      <c r="D116" s="10">
        <v>0</v>
      </c>
    </row>
    <row r="117" spans="1:4" s="10" customFormat="1" x14ac:dyDescent="0.25">
      <c r="A117" s="10">
        <v>29</v>
      </c>
      <c r="B117" s="20" t="s">
        <v>352</v>
      </c>
      <c r="C117" s="21" t="s">
        <v>353</v>
      </c>
      <c r="D117" s="10">
        <v>500</v>
      </c>
    </row>
    <row r="118" spans="1:4" s="10" customFormat="1" x14ac:dyDescent="0.25">
      <c r="A118" s="10">
        <v>29</v>
      </c>
      <c r="B118" s="20" t="s">
        <v>354</v>
      </c>
      <c r="C118" s="21" t="s">
        <v>355</v>
      </c>
      <c r="D118" s="10">
        <v>0</v>
      </c>
    </row>
    <row r="119" spans="1:4" s="10" customFormat="1" x14ac:dyDescent="0.25">
      <c r="A119" s="10">
        <v>29</v>
      </c>
      <c r="B119" s="20" t="s">
        <v>356</v>
      </c>
      <c r="C119" s="21" t="s">
        <v>357</v>
      </c>
      <c r="D119" s="10">
        <v>0</v>
      </c>
    </row>
    <row r="120" spans="1:4" s="10" customFormat="1" x14ac:dyDescent="0.25">
      <c r="A120" s="10">
        <v>30</v>
      </c>
      <c r="B120" s="20" t="s">
        <v>350</v>
      </c>
      <c r="C120" s="21" t="s">
        <v>351</v>
      </c>
      <c r="D120" s="10">
        <f>300+300+300+300+300+326</f>
        <v>1826</v>
      </c>
    </row>
    <row r="121" spans="1:4" s="10" customFormat="1" x14ac:dyDescent="0.25">
      <c r="A121" s="10">
        <v>30</v>
      </c>
      <c r="B121" s="20" t="s">
        <v>352</v>
      </c>
      <c r="C121" s="21" t="s">
        <v>353</v>
      </c>
      <c r="D121" s="10">
        <v>800</v>
      </c>
    </row>
    <row r="122" spans="1:4" s="10" customFormat="1" x14ac:dyDescent="0.25">
      <c r="A122" s="10">
        <v>30</v>
      </c>
      <c r="B122" s="20" t="s">
        <v>354</v>
      </c>
      <c r="C122" s="21" t="s">
        <v>355</v>
      </c>
      <c r="D122" s="10">
        <v>255</v>
      </c>
    </row>
    <row r="123" spans="1:4" s="10" customFormat="1" x14ac:dyDescent="0.25">
      <c r="A123" s="10">
        <v>30</v>
      </c>
      <c r="B123" s="20" t="s">
        <v>356</v>
      </c>
      <c r="C123" s="21" t="s">
        <v>357</v>
      </c>
      <c r="D123" s="10">
        <v>0</v>
      </c>
    </row>
    <row r="124" spans="1:4" s="10" customFormat="1" x14ac:dyDescent="0.25">
      <c r="A124" s="10">
        <v>31</v>
      </c>
      <c r="B124" s="20" t="s">
        <v>350</v>
      </c>
      <c r="C124" s="21" t="s">
        <v>351</v>
      </c>
      <c r="D124" s="10">
        <f>84+198+18</f>
        <v>300</v>
      </c>
    </row>
    <row r="125" spans="1:4" s="10" customFormat="1" x14ac:dyDescent="0.25">
      <c r="A125" s="10">
        <v>31</v>
      </c>
      <c r="B125" s="20" t="s">
        <v>352</v>
      </c>
      <c r="C125" s="21" t="s">
        <v>353</v>
      </c>
      <c r="D125" s="10">
        <f>400+600</f>
        <v>1000</v>
      </c>
    </row>
    <row r="126" spans="1:4" s="10" customFormat="1" x14ac:dyDescent="0.25">
      <c r="A126" s="10">
        <v>31</v>
      </c>
      <c r="B126" s="20" t="s">
        <v>354</v>
      </c>
      <c r="C126" s="21" t="s">
        <v>355</v>
      </c>
      <c r="D126" s="10">
        <v>0</v>
      </c>
    </row>
    <row r="127" spans="1:4" s="10" customFormat="1" x14ac:dyDescent="0.25">
      <c r="A127" s="10">
        <v>31</v>
      </c>
      <c r="B127" s="20" t="s">
        <v>356</v>
      </c>
      <c r="C127" s="21" t="s">
        <v>357</v>
      </c>
      <c r="D127" s="10">
        <v>0</v>
      </c>
    </row>
    <row r="128" spans="1:4" s="10" customFormat="1" x14ac:dyDescent="0.25">
      <c r="A128" s="10">
        <v>32</v>
      </c>
      <c r="B128" s="20" t="s">
        <v>350</v>
      </c>
      <c r="C128" s="21" t="s">
        <v>351</v>
      </c>
      <c r="D128" s="10">
        <f>205+92.8+2.2</f>
        <v>300</v>
      </c>
    </row>
    <row r="129" spans="1:4" s="10" customFormat="1" x14ac:dyDescent="0.25">
      <c r="A129" s="10">
        <v>32</v>
      </c>
      <c r="B129" s="20" t="s">
        <v>352</v>
      </c>
      <c r="C129" s="21" t="s">
        <v>353</v>
      </c>
      <c r="D129" s="10">
        <f>922.48+1185.04</f>
        <v>2107.52</v>
      </c>
    </row>
    <row r="130" spans="1:4" s="10" customFormat="1" x14ac:dyDescent="0.25">
      <c r="A130" s="10">
        <v>32</v>
      </c>
      <c r="B130" s="20" t="s">
        <v>354</v>
      </c>
      <c r="C130" s="21" t="s">
        <v>355</v>
      </c>
      <c r="D130" s="10">
        <f>6+6+24+24+24+24+46+46</f>
        <v>200</v>
      </c>
    </row>
    <row r="131" spans="1:4" s="10" customFormat="1" x14ac:dyDescent="0.25">
      <c r="A131" s="10">
        <v>32</v>
      </c>
      <c r="B131" s="20" t="s">
        <v>356</v>
      </c>
      <c r="C131" s="21" t="s">
        <v>357</v>
      </c>
      <c r="D131" s="10">
        <v>0</v>
      </c>
    </row>
    <row r="132" spans="1:4" s="10" customFormat="1" x14ac:dyDescent="0.25">
      <c r="A132" s="10">
        <v>33</v>
      </c>
      <c r="B132" s="20" t="s">
        <v>350</v>
      </c>
      <c r="C132" s="21" t="s">
        <v>351</v>
      </c>
      <c r="D132" s="10">
        <v>300</v>
      </c>
    </row>
    <row r="133" spans="1:4" s="10" customFormat="1" x14ac:dyDescent="0.25">
      <c r="A133" s="10">
        <v>33</v>
      </c>
      <c r="B133" s="20" t="s">
        <v>352</v>
      </c>
      <c r="C133" s="21" t="s">
        <v>353</v>
      </c>
      <c r="D133" s="10">
        <v>0</v>
      </c>
    </row>
    <row r="134" spans="1:4" s="10" customFormat="1" x14ac:dyDescent="0.25">
      <c r="A134" s="10">
        <v>33</v>
      </c>
      <c r="B134" s="20" t="s">
        <v>354</v>
      </c>
      <c r="C134" s="21" t="s">
        <v>355</v>
      </c>
      <c r="D134" s="10">
        <v>0</v>
      </c>
    </row>
    <row r="135" spans="1:4" s="10" customFormat="1" x14ac:dyDescent="0.25">
      <c r="A135" s="10">
        <v>33</v>
      </c>
      <c r="B135" s="20" t="s">
        <v>356</v>
      </c>
      <c r="C135" s="21" t="s">
        <v>357</v>
      </c>
      <c r="D135" s="10">
        <v>0</v>
      </c>
    </row>
    <row r="136" spans="1:4" s="10" customFormat="1" x14ac:dyDescent="0.25">
      <c r="A136" s="10">
        <v>34</v>
      </c>
      <c r="B136" s="20" t="s">
        <v>350</v>
      </c>
      <c r="C136" s="21" t="s">
        <v>351</v>
      </c>
      <c r="D136" s="10">
        <v>300</v>
      </c>
    </row>
    <row r="137" spans="1:4" s="10" customFormat="1" x14ac:dyDescent="0.25">
      <c r="A137" s="10">
        <v>34</v>
      </c>
      <c r="B137" s="20" t="s">
        <v>352</v>
      </c>
      <c r="C137" s="21" t="s">
        <v>353</v>
      </c>
      <c r="D137" s="10">
        <v>0</v>
      </c>
    </row>
    <row r="138" spans="1:4" s="10" customFormat="1" x14ac:dyDescent="0.25">
      <c r="A138" s="10">
        <v>34</v>
      </c>
      <c r="B138" s="20" t="s">
        <v>354</v>
      </c>
      <c r="C138" s="21" t="s">
        <v>355</v>
      </c>
      <c r="D138" s="10">
        <v>0</v>
      </c>
    </row>
    <row r="139" spans="1:4" s="10" customFormat="1" x14ac:dyDescent="0.25">
      <c r="A139" s="10">
        <v>34</v>
      </c>
      <c r="B139" s="20" t="s">
        <v>356</v>
      </c>
      <c r="C139" s="21" t="s">
        <v>357</v>
      </c>
      <c r="D139" s="10">
        <v>0</v>
      </c>
    </row>
    <row r="140" spans="1:4" s="10" customFormat="1" x14ac:dyDescent="0.25">
      <c r="A140" s="10">
        <v>35</v>
      </c>
      <c r="B140" s="20" t="s">
        <v>350</v>
      </c>
      <c r="C140" s="21" t="s">
        <v>351</v>
      </c>
      <c r="D140" s="10">
        <v>300</v>
      </c>
    </row>
    <row r="141" spans="1:4" s="10" customFormat="1" x14ac:dyDescent="0.25">
      <c r="A141" s="10">
        <v>35</v>
      </c>
      <c r="B141" s="20" t="s">
        <v>352</v>
      </c>
      <c r="C141" s="21" t="s">
        <v>353</v>
      </c>
      <c r="D141" s="10">
        <v>0</v>
      </c>
    </row>
    <row r="142" spans="1:4" s="10" customFormat="1" x14ac:dyDescent="0.25">
      <c r="A142" s="10">
        <v>35</v>
      </c>
      <c r="B142" s="20" t="s">
        <v>354</v>
      </c>
      <c r="C142" s="21" t="s">
        <v>355</v>
      </c>
      <c r="D142" s="10">
        <v>0</v>
      </c>
    </row>
    <row r="143" spans="1:4" s="10" customFormat="1" x14ac:dyDescent="0.25">
      <c r="A143" s="10">
        <v>35</v>
      </c>
      <c r="B143" s="20" t="s">
        <v>356</v>
      </c>
      <c r="C143" s="21" t="s">
        <v>357</v>
      </c>
      <c r="D143" s="10">
        <v>0</v>
      </c>
    </row>
    <row r="144" spans="1:4" s="10" customFormat="1" x14ac:dyDescent="0.25">
      <c r="A144" s="10">
        <v>36</v>
      </c>
      <c r="B144" s="20" t="s">
        <v>350</v>
      </c>
      <c r="C144" s="21" t="s">
        <v>351</v>
      </c>
      <c r="D144" s="10">
        <v>300</v>
      </c>
    </row>
    <row r="145" spans="1:4" s="10" customFormat="1" x14ac:dyDescent="0.25">
      <c r="A145" s="10">
        <v>36</v>
      </c>
      <c r="B145" s="20" t="s">
        <v>352</v>
      </c>
      <c r="C145" s="21" t="s">
        <v>353</v>
      </c>
      <c r="D145" s="10">
        <v>0</v>
      </c>
    </row>
    <row r="146" spans="1:4" s="10" customFormat="1" x14ac:dyDescent="0.25">
      <c r="A146" s="10">
        <v>36</v>
      </c>
      <c r="B146" s="20" t="s">
        <v>354</v>
      </c>
      <c r="C146" s="21" t="s">
        <v>355</v>
      </c>
      <c r="D146" s="10">
        <v>0</v>
      </c>
    </row>
    <row r="147" spans="1:4" s="10" customFormat="1" x14ac:dyDescent="0.25">
      <c r="A147" s="10">
        <v>36</v>
      </c>
      <c r="B147" s="20" t="s">
        <v>356</v>
      </c>
      <c r="C147" s="21" t="s">
        <v>357</v>
      </c>
      <c r="D147" s="10">
        <v>0</v>
      </c>
    </row>
    <row r="148" spans="1:4" s="10" customFormat="1" x14ac:dyDescent="0.25">
      <c r="A148" s="10">
        <v>37</v>
      </c>
      <c r="B148" s="20" t="s">
        <v>350</v>
      </c>
      <c r="C148" s="21" t="s">
        <v>351</v>
      </c>
      <c r="D148" s="10">
        <f>233+67</f>
        <v>300</v>
      </c>
    </row>
    <row r="149" spans="1:4" s="10" customFormat="1" x14ac:dyDescent="0.25">
      <c r="A149" s="10">
        <v>37</v>
      </c>
      <c r="B149" s="20" t="s">
        <v>352</v>
      </c>
      <c r="C149" s="21" t="s">
        <v>353</v>
      </c>
      <c r="D149" s="10">
        <f>200+500</f>
        <v>700</v>
      </c>
    </row>
    <row r="150" spans="1:4" s="10" customFormat="1" x14ac:dyDescent="0.25">
      <c r="A150" s="10">
        <v>37</v>
      </c>
      <c r="B150" s="20" t="s">
        <v>354</v>
      </c>
      <c r="C150" s="21" t="s">
        <v>355</v>
      </c>
      <c r="D150" s="10">
        <v>0</v>
      </c>
    </row>
    <row r="151" spans="1:4" s="10" customFormat="1" x14ac:dyDescent="0.25">
      <c r="A151" s="10">
        <v>37</v>
      </c>
      <c r="B151" s="20" t="s">
        <v>356</v>
      </c>
      <c r="C151" s="21" t="s">
        <v>357</v>
      </c>
      <c r="D151" s="10">
        <v>0</v>
      </c>
    </row>
    <row r="152" spans="1:4" s="10" customFormat="1" x14ac:dyDescent="0.25">
      <c r="A152" s="10">
        <v>38</v>
      </c>
      <c r="B152" s="20" t="s">
        <v>350</v>
      </c>
      <c r="C152" s="21" t="s">
        <v>351</v>
      </c>
      <c r="D152" s="10">
        <f>159+83</f>
        <v>242</v>
      </c>
    </row>
    <row r="153" spans="1:4" s="10" customFormat="1" x14ac:dyDescent="0.25">
      <c r="A153" s="10">
        <v>38</v>
      </c>
      <c r="B153" s="20" t="s">
        <v>352</v>
      </c>
      <c r="C153" s="21" t="s">
        <v>353</v>
      </c>
      <c r="D153" s="10">
        <v>350</v>
      </c>
    </row>
    <row r="154" spans="1:4" s="10" customFormat="1" x14ac:dyDescent="0.25">
      <c r="A154" s="10">
        <v>38</v>
      </c>
      <c r="B154" s="20" t="s">
        <v>354</v>
      </c>
      <c r="C154" s="21" t="s">
        <v>355</v>
      </c>
      <c r="D154" s="10">
        <v>28</v>
      </c>
    </row>
    <row r="155" spans="1:4" s="10" customFormat="1" x14ac:dyDescent="0.25">
      <c r="A155" s="10">
        <v>38</v>
      </c>
      <c r="B155" s="20" t="s">
        <v>356</v>
      </c>
      <c r="C155" s="21" t="s">
        <v>357</v>
      </c>
      <c r="D155" s="10">
        <v>0</v>
      </c>
    </row>
    <row r="156" spans="1:4" s="10" customFormat="1" x14ac:dyDescent="0.25">
      <c r="A156" s="10">
        <v>39</v>
      </c>
      <c r="B156" s="20" t="s">
        <v>350</v>
      </c>
      <c r="C156" s="21" t="s">
        <v>351</v>
      </c>
      <c r="D156" s="10">
        <v>234</v>
      </c>
    </row>
    <row r="157" spans="1:4" s="10" customFormat="1" x14ac:dyDescent="0.25">
      <c r="A157" s="10">
        <v>39</v>
      </c>
      <c r="B157" s="20" t="s">
        <v>352</v>
      </c>
      <c r="C157" s="21" t="s">
        <v>353</v>
      </c>
      <c r="D157" s="10">
        <v>0</v>
      </c>
    </row>
    <row r="158" spans="1:4" s="10" customFormat="1" x14ac:dyDescent="0.25">
      <c r="A158" s="10">
        <v>39</v>
      </c>
      <c r="B158" s="20" t="s">
        <v>354</v>
      </c>
      <c r="C158" s="21" t="s">
        <v>355</v>
      </c>
      <c r="D158" s="10">
        <v>0</v>
      </c>
    </row>
    <row r="159" spans="1:4" s="10" customFormat="1" x14ac:dyDescent="0.25">
      <c r="A159" s="10">
        <v>39</v>
      </c>
      <c r="B159" s="20" t="s">
        <v>356</v>
      </c>
      <c r="C159" s="21" t="s">
        <v>357</v>
      </c>
      <c r="D159" s="10">
        <v>0</v>
      </c>
    </row>
    <row r="160" spans="1:4" s="10" customFormat="1" x14ac:dyDescent="0.25">
      <c r="A160" s="10">
        <v>40</v>
      </c>
      <c r="B160" s="20" t="s">
        <v>350</v>
      </c>
      <c r="C160" s="21" t="s">
        <v>351</v>
      </c>
      <c r="D160" s="10">
        <v>420</v>
      </c>
    </row>
    <row r="161" spans="1:4" s="10" customFormat="1" x14ac:dyDescent="0.25">
      <c r="A161" s="10">
        <v>40</v>
      </c>
      <c r="B161" s="20" t="s">
        <v>352</v>
      </c>
      <c r="C161" s="21" t="s">
        <v>353</v>
      </c>
      <c r="D161" s="10">
        <v>500</v>
      </c>
    </row>
    <row r="162" spans="1:4" s="10" customFormat="1" x14ac:dyDescent="0.25">
      <c r="A162" s="10">
        <v>40</v>
      </c>
      <c r="B162" s="20" t="s">
        <v>354</v>
      </c>
      <c r="C162" s="21" t="s">
        <v>355</v>
      </c>
      <c r="D162" s="10">
        <v>14</v>
      </c>
    </row>
    <row r="163" spans="1:4" s="10" customFormat="1" x14ac:dyDescent="0.25">
      <c r="A163" s="10">
        <v>40</v>
      </c>
      <c r="B163" s="20" t="s">
        <v>356</v>
      </c>
      <c r="C163" s="21" t="s">
        <v>357</v>
      </c>
      <c r="D163" s="10">
        <v>0</v>
      </c>
    </row>
    <row r="164" spans="1:4" s="10" customFormat="1" x14ac:dyDescent="0.25">
      <c r="A164" s="10">
        <v>41</v>
      </c>
      <c r="B164" s="20" t="s">
        <v>350</v>
      </c>
      <c r="C164" s="21" t="s">
        <v>351</v>
      </c>
      <c r="D164" s="10">
        <v>849.6</v>
      </c>
    </row>
    <row r="165" spans="1:4" s="10" customFormat="1" x14ac:dyDescent="0.25">
      <c r="A165" s="10">
        <v>41</v>
      </c>
      <c r="B165" s="20" t="s">
        <v>352</v>
      </c>
      <c r="C165" s="21" t="s">
        <v>353</v>
      </c>
      <c r="D165" s="10">
        <v>500</v>
      </c>
    </row>
    <row r="166" spans="1:4" s="10" customFormat="1" x14ac:dyDescent="0.25">
      <c r="A166" s="10">
        <v>41</v>
      </c>
      <c r="B166" s="20" t="s">
        <v>354</v>
      </c>
      <c r="C166" s="21" t="s">
        <v>355</v>
      </c>
      <c r="D166" s="10">
        <v>234</v>
      </c>
    </row>
    <row r="167" spans="1:4" s="10" customFormat="1" x14ac:dyDescent="0.25">
      <c r="A167" s="10">
        <v>41</v>
      </c>
      <c r="B167" s="20" t="s">
        <v>356</v>
      </c>
      <c r="C167" s="21" t="s">
        <v>357</v>
      </c>
      <c r="D167" s="10">
        <v>0</v>
      </c>
    </row>
    <row r="168" spans="1:4" s="10" customFormat="1" x14ac:dyDescent="0.25">
      <c r="A168" s="10">
        <v>42</v>
      </c>
      <c r="B168" s="20" t="s">
        <v>350</v>
      </c>
      <c r="C168" s="21" t="s">
        <v>351</v>
      </c>
      <c r="D168" s="10">
        <v>0</v>
      </c>
    </row>
    <row r="169" spans="1:4" s="10" customFormat="1" x14ac:dyDescent="0.25">
      <c r="A169" s="10">
        <v>42</v>
      </c>
      <c r="B169" s="20" t="s">
        <v>352</v>
      </c>
      <c r="C169" s="21" t="s">
        <v>353</v>
      </c>
      <c r="D169" s="10">
        <v>300</v>
      </c>
    </row>
    <row r="170" spans="1:4" s="10" customFormat="1" x14ac:dyDescent="0.25">
      <c r="A170" s="10">
        <v>42</v>
      </c>
      <c r="B170" s="20" t="s">
        <v>354</v>
      </c>
      <c r="C170" s="21" t="s">
        <v>355</v>
      </c>
      <c r="D170" s="10">
        <v>0</v>
      </c>
    </row>
    <row r="171" spans="1:4" s="10" customFormat="1" x14ac:dyDescent="0.25">
      <c r="A171" s="10">
        <v>42</v>
      </c>
      <c r="B171" s="20" t="s">
        <v>356</v>
      </c>
      <c r="C171" s="21" t="s">
        <v>357</v>
      </c>
      <c r="D171" s="10">
        <v>0</v>
      </c>
    </row>
    <row r="172" spans="1:4" s="10" customFormat="1" x14ac:dyDescent="0.25">
      <c r="A172" s="10">
        <v>43</v>
      </c>
      <c r="B172" s="20" t="s">
        <v>350</v>
      </c>
      <c r="C172" s="21" t="s">
        <v>351</v>
      </c>
      <c r="D172" s="10">
        <v>225</v>
      </c>
    </row>
    <row r="173" spans="1:4" s="10" customFormat="1" x14ac:dyDescent="0.25">
      <c r="A173" s="10">
        <v>43</v>
      </c>
      <c r="B173" s="20" t="s">
        <v>352</v>
      </c>
      <c r="C173" s="21" t="s">
        <v>353</v>
      </c>
      <c r="D173" s="10">
        <v>300</v>
      </c>
    </row>
    <row r="174" spans="1:4" s="10" customFormat="1" x14ac:dyDescent="0.25">
      <c r="A174" s="10">
        <v>43</v>
      </c>
      <c r="B174" s="20" t="s">
        <v>354</v>
      </c>
      <c r="C174" s="21" t="s">
        <v>355</v>
      </c>
      <c r="D174" s="10">
        <v>0</v>
      </c>
    </row>
    <row r="175" spans="1:4" s="10" customFormat="1" x14ac:dyDescent="0.25">
      <c r="A175" s="10">
        <v>43</v>
      </c>
      <c r="B175" s="20" t="s">
        <v>356</v>
      </c>
      <c r="C175" s="21" t="s">
        <v>357</v>
      </c>
      <c r="D175" s="10">
        <v>0</v>
      </c>
    </row>
    <row r="176" spans="1:4" s="10" customFormat="1" x14ac:dyDescent="0.25">
      <c r="A176" s="10">
        <v>44</v>
      </c>
      <c r="B176" s="20" t="s">
        <v>350</v>
      </c>
      <c r="C176" s="21" t="s">
        <v>351</v>
      </c>
      <c r="D176" s="10">
        <v>225</v>
      </c>
    </row>
    <row r="177" spans="1:4" s="10" customFormat="1" x14ac:dyDescent="0.25">
      <c r="A177" s="10">
        <v>44</v>
      </c>
      <c r="B177" s="20" t="s">
        <v>352</v>
      </c>
      <c r="C177" s="21" t="s">
        <v>353</v>
      </c>
      <c r="D177" s="10">
        <v>350</v>
      </c>
    </row>
    <row r="178" spans="1:4" s="10" customFormat="1" x14ac:dyDescent="0.25">
      <c r="A178" s="10">
        <v>44</v>
      </c>
      <c r="B178" s="20" t="s">
        <v>354</v>
      </c>
      <c r="C178" s="21" t="s">
        <v>355</v>
      </c>
      <c r="D178" s="10">
        <v>28</v>
      </c>
    </row>
    <row r="179" spans="1:4" s="10" customFormat="1" x14ac:dyDescent="0.25">
      <c r="A179" s="10">
        <v>44</v>
      </c>
      <c r="B179" s="20" t="s">
        <v>356</v>
      </c>
      <c r="C179" s="21" t="s">
        <v>357</v>
      </c>
      <c r="D179" s="10">
        <v>0</v>
      </c>
    </row>
    <row r="180" spans="1:4" s="10" customFormat="1" x14ac:dyDescent="0.25">
      <c r="A180" s="10">
        <v>45</v>
      </c>
      <c r="B180" s="20" t="s">
        <v>350</v>
      </c>
      <c r="C180" s="21" t="s">
        <v>351</v>
      </c>
      <c r="D180" s="10">
        <v>225</v>
      </c>
    </row>
    <row r="181" spans="1:4" s="10" customFormat="1" x14ac:dyDescent="0.25">
      <c r="A181" s="10">
        <v>45</v>
      </c>
      <c r="B181" s="20" t="s">
        <v>352</v>
      </c>
      <c r="C181" s="21" t="s">
        <v>353</v>
      </c>
      <c r="D181" s="10">
        <v>0</v>
      </c>
    </row>
    <row r="182" spans="1:4" s="10" customFormat="1" x14ac:dyDescent="0.25">
      <c r="A182" s="10">
        <v>45</v>
      </c>
      <c r="B182" s="20" t="s">
        <v>354</v>
      </c>
      <c r="C182" s="21" t="s">
        <v>355</v>
      </c>
      <c r="D182" s="10">
        <v>0</v>
      </c>
    </row>
    <row r="183" spans="1:4" s="10" customFormat="1" x14ac:dyDescent="0.25">
      <c r="A183" s="10">
        <v>45</v>
      </c>
      <c r="B183" s="20" t="s">
        <v>356</v>
      </c>
      <c r="C183" s="21" t="s">
        <v>357</v>
      </c>
      <c r="D183" s="10">
        <v>0</v>
      </c>
    </row>
    <row r="184" spans="1:4" s="10" customFormat="1" x14ac:dyDescent="0.25">
      <c r="A184" s="10">
        <v>46</v>
      </c>
      <c r="B184" s="20" t="s">
        <v>350</v>
      </c>
      <c r="C184" s="21" t="s">
        <v>351</v>
      </c>
      <c r="D184" s="10">
        <v>0</v>
      </c>
    </row>
    <row r="185" spans="1:4" s="10" customFormat="1" x14ac:dyDescent="0.25">
      <c r="A185" s="10">
        <v>46</v>
      </c>
      <c r="B185" s="20" t="s">
        <v>352</v>
      </c>
      <c r="C185" s="21" t="s">
        <v>353</v>
      </c>
      <c r="D185" s="10">
        <v>800</v>
      </c>
    </row>
    <row r="186" spans="1:4" s="10" customFormat="1" x14ac:dyDescent="0.25">
      <c r="A186" s="10">
        <v>46</v>
      </c>
      <c r="B186" s="20" t="s">
        <v>354</v>
      </c>
      <c r="C186" s="21" t="s">
        <v>355</v>
      </c>
      <c r="D186" s="10">
        <v>0</v>
      </c>
    </row>
    <row r="187" spans="1:4" s="10" customFormat="1" x14ac:dyDescent="0.25">
      <c r="A187" s="10">
        <v>46</v>
      </c>
      <c r="B187" s="20" t="s">
        <v>356</v>
      </c>
      <c r="C187" s="21" t="s">
        <v>357</v>
      </c>
      <c r="D187" s="10">
        <v>0</v>
      </c>
    </row>
    <row r="188" spans="1:4" s="10" customFormat="1" x14ac:dyDescent="0.25">
      <c r="A188" s="10">
        <v>47</v>
      </c>
      <c r="B188" s="20" t="s">
        <v>350</v>
      </c>
      <c r="C188" s="21" t="s">
        <v>351</v>
      </c>
      <c r="D188" s="10">
        <f>300*3</f>
        <v>900</v>
      </c>
    </row>
    <row r="189" spans="1:4" s="10" customFormat="1" x14ac:dyDescent="0.25">
      <c r="A189" s="10">
        <v>47</v>
      </c>
      <c r="B189" s="20" t="s">
        <v>352</v>
      </c>
      <c r="C189" s="21" t="s">
        <v>353</v>
      </c>
      <c r="D189" s="10">
        <v>500</v>
      </c>
    </row>
    <row r="190" spans="1:4" s="10" customFormat="1" x14ac:dyDescent="0.25">
      <c r="A190" s="10">
        <v>47</v>
      </c>
      <c r="B190" s="20" t="s">
        <v>354</v>
      </c>
      <c r="C190" s="21" t="s">
        <v>355</v>
      </c>
      <c r="D190" s="10">
        <v>0</v>
      </c>
    </row>
    <row r="191" spans="1:4" s="10" customFormat="1" x14ac:dyDescent="0.25">
      <c r="A191" s="10">
        <v>47</v>
      </c>
      <c r="B191" s="20" t="s">
        <v>356</v>
      </c>
      <c r="C191" s="21" t="s">
        <v>357</v>
      </c>
      <c r="D191" s="10">
        <v>0</v>
      </c>
    </row>
    <row r="192" spans="1:4" s="10" customFormat="1" x14ac:dyDescent="0.25">
      <c r="A192" s="10">
        <v>48</v>
      </c>
      <c r="B192" s="20" t="s">
        <v>350</v>
      </c>
      <c r="C192" s="21" t="s">
        <v>351</v>
      </c>
      <c r="D192" s="10">
        <v>0</v>
      </c>
    </row>
    <row r="193" spans="1:4" s="10" customFormat="1" x14ac:dyDescent="0.25">
      <c r="A193" s="10">
        <v>48</v>
      </c>
      <c r="B193" s="20" t="s">
        <v>352</v>
      </c>
      <c r="C193" s="21" t="s">
        <v>353</v>
      </c>
      <c r="D193" s="10">
        <v>600</v>
      </c>
    </row>
    <row r="194" spans="1:4" s="10" customFormat="1" x14ac:dyDescent="0.25">
      <c r="A194" s="10">
        <v>48</v>
      </c>
      <c r="B194" s="20" t="s">
        <v>354</v>
      </c>
      <c r="C194" s="21" t="s">
        <v>355</v>
      </c>
      <c r="D194" s="10">
        <v>0</v>
      </c>
    </row>
    <row r="195" spans="1:4" s="10" customFormat="1" x14ac:dyDescent="0.25">
      <c r="A195" s="10">
        <v>48</v>
      </c>
      <c r="B195" s="20" t="s">
        <v>356</v>
      </c>
      <c r="C195" s="21" t="s">
        <v>357</v>
      </c>
      <c r="D195" s="10">
        <v>0</v>
      </c>
    </row>
    <row r="196" spans="1:4" s="10" customFormat="1" x14ac:dyDescent="0.25">
      <c r="A196" s="10">
        <v>49</v>
      </c>
      <c r="B196" s="20" t="s">
        <v>350</v>
      </c>
      <c r="C196" s="21" t="s">
        <v>351</v>
      </c>
      <c r="D196" s="10">
        <f>598+660</f>
        <v>1258</v>
      </c>
    </row>
    <row r="197" spans="1:4" s="10" customFormat="1" x14ac:dyDescent="0.25">
      <c r="A197" s="10">
        <v>49</v>
      </c>
      <c r="B197" s="20" t="s">
        <v>352</v>
      </c>
      <c r="C197" s="21" t="s">
        <v>353</v>
      </c>
      <c r="D197" s="10">
        <f>860+939.5+603.5+530+620</f>
        <v>3553</v>
      </c>
    </row>
    <row r="198" spans="1:4" s="10" customFormat="1" x14ac:dyDescent="0.25">
      <c r="A198" s="10">
        <v>49</v>
      </c>
      <c r="B198" s="20" t="s">
        <v>354</v>
      </c>
      <c r="C198" s="21" t="s">
        <v>355</v>
      </c>
      <c r="D198" s="10">
        <f>51+149+365+50+50+405+100+51+61+337+288</f>
        <v>1907</v>
      </c>
    </row>
    <row r="199" spans="1:4" s="10" customFormat="1" x14ac:dyDescent="0.25">
      <c r="A199" s="10">
        <v>49</v>
      </c>
      <c r="B199" s="20" t="s">
        <v>356</v>
      </c>
      <c r="C199" s="21" t="s">
        <v>357</v>
      </c>
      <c r="D199" s="10">
        <v>0</v>
      </c>
    </row>
    <row r="200" spans="1:4" s="10" customFormat="1" x14ac:dyDescent="0.25">
      <c r="A200" s="10">
        <v>50</v>
      </c>
      <c r="B200" s="20" t="s">
        <v>350</v>
      </c>
      <c r="C200" s="21" t="s">
        <v>351</v>
      </c>
      <c r="D200" s="10">
        <f>225*2</f>
        <v>450</v>
      </c>
    </row>
    <row r="201" spans="1:4" s="10" customFormat="1" x14ac:dyDescent="0.25">
      <c r="A201" s="10">
        <v>50</v>
      </c>
      <c r="B201" s="20" t="s">
        <v>352</v>
      </c>
      <c r="C201" s="21" t="s">
        <v>353</v>
      </c>
      <c r="D201" s="10">
        <v>500</v>
      </c>
    </row>
    <row r="202" spans="1:4" s="10" customFormat="1" x14ac:dyDescent="0.25">
      <c r="A202" s="10">
        <v>50</v>
      </c>
      <c r="B202" s="20" t="s">
        <v>354</v>
      </c>
      <c r="C202" s="21" t="s">
        <v>355</v>
      </c>
      <c r="D202" s="10">
        <v>0</v>
      </c>
    </row>
    <row r="203" spans="1:4" s="10" customFormat="1" x14ac:dyDescent="0.25">
      <c r="A203" s="10">
        <v>50</v>
      </c>
      <c r="B203" s="20" t="s">
        <v>356</v>
      </c>
      <c r="C203" s="21" t="s">
        <v>357</v>
      </c>
      <c r="D203" s="10">
        <v>0</v>
      </c>
    </row>
    <row r="204" spans="1:4" s="10" customFormat="1" x14ac:dyDescent="0.25">
      <c r="A204" s="10">
        <v>51</v>
      </c>
      <c r="B204" s="20" t="s">
        <v>350</v>
      </c>
      <c r="C204" s="21" t="s">
        <v>351</v>
      </c>
      <c r="D204" s="10">
        <f>100+200</f>
        <v>300</v>
      </c>
    </row>
    <row r="205" spans="1:4" s="10" customFormat="1" x14ac:dyDescent="0.25">
      <c r="A205" s="10">
        <v>51</v>
      </c>
      <c r="B205" s="20" t="s">
        <v>352</v>
      </c>
      <c r="C205" s="21" t="s">
        <v>353</v>
      </c>
      <c r="D205" s="10">
        <v>1000</v>
      </c>
    </row>
    <row r="206" spans="1:4" s="10" customFormat="1" x14ac:dyDescent="0.25">
      <c r="A206" s="10">
        <v>51</v>
      </c>
      <c r="B206" s="20" t="s">
        <v>354</v>
      </c>
      <c r="C206" s="21" t="s">
        <v>355</v>
      </c>
      <c r="D206" s="10">
        <v>0</v>
      </c>
    </row>
    <row r="207" spans="1:4" s="10" customFormat="1" x14ac:dyDescent="0.25">
      <c r="A207" s="10">
        <v>51</v>
      </c>
      <c r="B207" s="20" t="s">
        <v>356</v>
      </c>
      <c r="C207" s="21" t="s">
        <v>357</v>
      </c>
      <c r="D207" s="10">
        <v>0</v>
      </c>
    </row>
    <row r="208" spans="1:4" s="10" customFormat="1" x14ac:dyDescent="0.25">
      <c r="A208" s="10">
        <v>52</v>
      </c>
      <c r="B208" s="20" t="s">
        <v>350</v>
      </c>
      <c r="C208" s="21" t="s">
        <v>351</v>
      </c>
      <c r="D208" s="10">
        <v>0</v>
      </c>
    </row>
    <row r="209" spans="1:4" s="10" customFormat="1" x14ac:dyDescent="0.25">
      <c r="A209" s="10">
        <v>52</v>
      </c>
      <c r="B209" s="20" t="s">
        <v>352</v>
      </c>
      <c r="C209" s="21" t="s">
        <v>353</v>
      </c>
      <c r="D209" s="10">
        <v>600</v>
      </c>
    </row>
    <row r="210" spans="1:4" s="10" customFormat="1" x14ac:dyDescent="0.25">
      <c r="A210" s="10">
        <v>52</v>
      </c>
      <c r="B210" s="20" t="s">
        <v>354</v>
      </c>
      <c r="C210" s="21" t="s">
        <v>355</v>
      </c>
      <c r="D210" s="10">
        <v>0</v>
      </c>
    </row>
    <row r="211" spans="1:4" s="10" customFormat="1" x14ac:dyDescent="0.25">
      <c r="A211" s="10">
        <v>52</v>
      </c>
      <c r="B211" s="20" t="s">
        <v>356</v>
      </c>
      <c r="C211" s="21" t="s">
        <v>357</v>
      </c>
      <c r="D211" s="10">
        <v>0</v>
      </c>
    </row>
    <row r="212" spans="1:4" s="10" customFormat="1" x14ac:dyDescent="0.25">
      <c r="A212" s="10">
        <v>53</v>
      </c>
      <c r="B212" s="20" t="s">
        <v>350</v>
      </c>
      <c r="C212" s="21" t="s">
        <v>351</v>
      </c>
      <c r="D212" s="10">
        <v>0</v>
      </c>
    </row>
    <row r="213" spans="1:4" s="10" customFormat="1" x14ac:dyDescent="0.25">
      <c r="A213" s="10">
        <v>53</v>
      </c>
      <c r="B213" s="20" t="s">
        <v>352</v>
      </c>
      <c r="C213" s="21" t="s">
        <v>353</v>
      </c>
      <c r="D213" s="10">
        <v>500</v>
      </c>
    </row>
    <row r="214" spans="1:4" s="10" customFormat="1" x14ac:dyDescent="0.25">
      <c r="A214" s="10">
        <v>53</v>
      </c>
      <c r="B214" s="20" t="s">
        <v>354</v>
      </c>
      <c r="C214" s="21" t="s">
        <v>355</v>
      </c>
      <c r="D214" s="10">
        <v>0</v>
      </c>
    </row>
    <row r="215" spans="1:4" s="10" customFormat="1" x14ac:dyDescent="0.25">
      <c r="A215" s="10">
        <v>53</v>
      </c>
      <c r="B215" s="20" t="s">
        <v>356</v>
      </c>
      <c r="C215" s="21" t="s">
        <v>357</v>
      </c>
      <c r="D215" s="10">
        <v>0</v>
      </c>
    </row>
    <row r="216" spans="1:4" s="10" customFormat="1" x14ac:dyDescent="0.25">
      <c r="A216" s="10">
        <v>54</v>
      </c>
      <c r="B216" s="20" t="s">
        <v>350</v>
      </c>
      <c r="C216" s="21" t="s">
        <v>351</v>
      </c>
      <c r="D216" s="10">
        <v>0</v>
      </c>
    </row>
    <row r="217" spans="1:4" s="10" customFormat="1" x14ac:dyDescent="0.25">
      <c r="A217" s="10">
        <v>54</v>
      </c>
      <c r="B217" s="20" t="s">
        <v>352</v>
      </c>
      <c r="C217" s="21" t="s">
        <v>353</v>
      </c>
      <c r="D217" s="10">
        <v>288</v>
      </c>
    </row>
    <row r="218" spans="1:4" s="10" customFormat="1" x14ac:dyDescent="0.25">
      <c r="A218" s="10">
        <v>54</v>
      </c>
      <c r="B218" s="20" t="s">
        <v>354</v>
      </c>
      <c r="C218" s="21" t="s">
        <v>355</v>
      </c>
      <c r="D218" s="10">
        <v>0</v>
      </c>
    </row>
    <row r="219" spans="1:4" s="10" customFormat="1" x14ac:dyDescent="0.25">
      <c r="A219" s="10">
        <v>54</v>
      </c>
      <c r="B219" s="20" t="s">
        <v>356</v>
      </c>
      <c r="C219" s="21" t="s">
        <v>357</v>
      </c>
      <c r="D219" s="10">
        <v>0</v>
      </c>
    </row>
    <row r="220" spans="1:4" s="10" customFormat="1" x14ac:dyDescent="0.25">
      <c r="A220" s="10">
        <v>55</v>
      </c>
      <c r="B220" s="20" t="s">
        <v>350</v>
      </c>
      <c r="C220" s="21" t="s">
        <v>351</v>
      </c>
      <c r="D220" s="10">
        <f>79+146</f>
        <v>225</v>
      </c>
    </row>
    <row r="221" spans="1:4" s="10" customFormat="1" x14ac:dyDescent="0.25">
      <c r="A221" s="10">
        <v>55</v>
      </c>
      <c r="B221" s="20" t="s">
        <v>352</v>
      </c>
      <c r="C221" s="21" t="s">
        <v>353</v>
      </c>
      <c r="D221" s="10">
        <v>350</v>
      </c>
    </row>
    <row r="222" spans="1:4" s="10" customFormat="1" x14ac:dyDescent="0.25">
      <c r="A222" s="10">
        <v>55</v>
      </c>
      <c r="B222" s="20" t="s">
        <v>354</v>
      </c>
      <c r="C222" s="21" t="s">
        <v>355</v>
      </c>
      <c r="D222" s="10">
        <f>14+14+20</f>
        <v>48</v>
      </c>
    </row>
    <row r="223" spans="1:4" s="10" customFormat="1" x14ac:dyDescent="0.25">
      <c r="A223" s="10">
        <v>55</v>
      </c>
      <c r="B223" s="20" t="s">
        <v>356</v>
      </c>
      <c r="C223" s="21" t="s">
        <v>357</v>
      </c>
      <c r="D223" s="10">
        <v>0</v>
      </c>
    </row>
    <row r="224" spans="1:4" s="10" customFormat="1" x14ac:dyDescent="0.25">
      <c r="A224" s="10">
        <v>56</v>
      </c>
      <c r="B224" s="20" t="s">
        <v>350</v>
      </c>
      <c r="C224" s="21" t="s">
        <v>351</v>
      </c>
      <c r="D224" s="10">
        <f>99+64+8+39+90</f>
        <v>300</v>
      </c>
    </row>
    <row r="225" spans="1:4" s="10" customFormat="1" x14ac:dyDescent="0.25">
      <c r="A225" s="10">
        <v>56</v>
      </c>
      <c r="B225" s="20" t="s">
        <v>352</v>
      </c>
      <c r="C225" s="21" t="s">
        <v>353</v>
      </c>
      <c r="D225" s="10">
        <v>700</v>
      </c>
    </row>
    <row r="226" spans="1:4" s="10" customFormat="1" x14ac:dyDescent="0.25">
      <c r="A226" s="10">
        <v>56</v>
      </c>
      <c r="B226" s="20" t="s">
        <v>354</v>
      </c>
      <c r="C226" s="21" t="s">
        <v>355</v>
      </c>
      <c r="D226" s="10">
        <v>0</v>
      </c>
    </row>
    <row r="227" spans="1:4" s="10" customFormat="1" x14ac:dyDescent="0.25">
      <c r="A227" s="10">
        <v>56</v>
      </c>
      <c r="B227" s="20" t="s">
        <v>356</v>
      </c>
      <c r="C227" s="21" t="s">
        <v>357</v>
      </c>
      <c r="D227" s="10">
        <v>0</v>
      </c>
    </row>
    <row r="228" spans="1:4" s="10" customFormat="1" x14ac:dyDescent="0.25">
      <c r="A228" s="10">
        <v>57</v>
      </c>
      <c r="B228" s="20" t="s">
        <v>350</v>
      </c>
      <c r="C228" s="21" t="s">
        <v>351</v>
      </c>
      <c r="D228" s="10">
        <v>300</v>
      </c>
    </row>
    <row r="229" spans="1:4" s="10" customFormat="1" x14ac:dyDescent="0.25">
      <c r="A229" s="10">
        <v>57</v>
      </c>
      <c r="B229" s="20" t="s">
        <v>352</v>
      </c>
      <c r="C229" s="21" t="s">
        <v>353</v>
      </c>
      <c r="D229" s="10">
        <v>0</v>
      </c>
    </row>
    <row r="230" spans="1:4" s="10" customFormat="1" x14ac:dyDescent="0.25">
      <c r="A230" s="10">
        <v>57</v>
      </c>
      <c r="B230" s="20" t="s">
        <v>354</v>
      </c>
      <c r="C230" s="21" t="s">
        <v>355</v>
      </c>
      <c r="D230" s="10">
        <v>600</v>
      </c>
    </row>
    <row r="231" spans="1:4" s="10" customFormat="1" x14ac:dyDescent="0.25">
      <c r="A231" s="10">
        <v>57</v>
      </c>
      <c r="B231" s="20" t="s">
        <v>356</v>
      </c>
      <c r="C231" s="21" t="s">
        <v>357</v>
      </c>
      <c r="D231" s="10">
        <v>0</v>
      </c>
    </row>
    <row r="232" spans="1:4" s="10" customFormat="1" x14ac:dyDescent="0.25">
      <c r="A232" s="10">
        <v>58</v>
      </c>
      <c r="B232" s="20" t="s">
        <v>350</v>
      </c>
      <c r="C232" s="21" t="s">
        <v>351</v>
      </c>
      <c r="D232" s="10">
        <v>300</v>
      </c>
    </row>
    <row r="233" spans="1:4" s="10" customFormat="1" x14ac:dyDescent="0.25">
      <c r="A233" s="10">
        <v>58</v>
      </c>
      <c r="B233" s="20" t="s">
        <v>352</v>
      </c>
      <c r="C233" s="21" t="s">
        <v>353</v>
      </c>
      <c r="D233" s="10">
        <v>0</v>
      </c>
    </row>
    <row r="234" spans="1:4" s="10" customFormat="1" x14ac:dyDescent="0.25">
      <c r="A234" s="10">
        <v>58</v>
      </c>
      <c r="B234" s="20" t="s">
        <v>354</v>
      </c>
      <c r="C234" s="21" t="s">
        <v>355</v>
      </c>
      <c r="D234" s="10">
        <v>0</v>
      </c>
    </row>
    <row r="235" spans="1:4" s="10" customFormat="1" x14ac:dyDescent="0.25">
      <c r="A235" s="10">
        <v>58</v>
      </c>
      <c r="B235" s="20" t="s">
        <v>356</v>
      </c>
      <c r="C235" s="21" t="s">
        <v>357</v>
      </c>
      <c r="D235" s="10">
        <v>0</v>
      </c>
    </row>
    <row r="236" spans="1:4" s="10" customFormat="1" x14ac:dyDescent="0.25">
      <c r="A236" s="10">
        <v>59</v>
      </c>
      <c r="B236" s="20" t="s">
        <v>350</v>
      </c>
      <c r="C236" s="21" t="s">
        <v>351</v>
      </c>
      <c r="D236" s="10">
        <f>150+142+8</f>
        <v>300</v>
      </c>
    </row>
    <row r="237" spans="1:4" s="10" customFormat="1" x14ac:dyDescent="0.25">
      <c r="A237" s="10">
        <v>59</v>
      </c>
      <c r="B237" s="20" t="s">
        <v>352</v>
      </c>
      <c r="C237" s="21" t="s">
        <v>353</v>
      </c>
      <c r="D237" s="10">
        <v>800</v>
      </c>
    </row>
    <row r="238" spans="1:4" s="10" customFormat="1" x14ac:dyDescent="0.25">
      <c r="A238" s="10">
        <v>59</v>
      </c>
      <c r="B238" s="20" t="s">
        <v>354</v>
      </c>
      <c r="C238" s="21" t="s">
        <v>355</v>
      </c>
      <c r="D238" s="10">
        <v>44</v>
      </c>
    </row>
    <row r="239" spans="1:4" s="10" customFormat="1" x14ac:dyDescent="0.25">
      <c r="A239" s="10">
        <v>59</v>
      </c>
      <c r="B239" s="20" t="s">
        <v>356</v>
      </c>
      <c r="C239" s="21" t="s">
        <v>357</v>
      </c>
      <c r="D239" s="10">
        <v>0</v>
      </c>
    </row>
    <row r="240" spans="1:4" s="10" customFormat="1" x14ac:dyDescent="0.25">
      <c r="A240" s="10">
        <v>60</v>
      </c>
      <c r="B240" s="20" t="s">
        <v>350</v>
      </c>
      <c r="C240" s="21" t="s">
        <v>351</v>
      </c>
      <c r="D240" s="10">
        <v>0</v>
      </c>
    </row>
    <row r="241" spans="1:4" s="10" customFormat="1" x14ac:dyDescent="0.25">
      <c r="A241" s="10">
        <v>60</v>
      </c>
      <c r="B241" s="20" t="s">
        <v>352</v>
      </c>
      <c r="C241" s="21" t="s">
        <v>353</v>
      </c>
      <c r="D241" s="10">
        <v>0</v>
      </c>
    </row>
    <row r="242" spans="1:4" s="10" customFormat="1" x14ac:dyDescent="0.25">
      <c r="A242" s="10">
        <v>60</v>
      </c>
      <c r="B242" s="20" t="s">
        <v>354</v>
      </c>
      <c r="C242" s="21" t="s">
        <v>355</v>
      </c>
      <c r="D242" s="10">
        <v>0</v>
      </c>
    </row>
    <row r="243" spans="1:4" s="10" customFormat="1" x14ac:dyDescent="0.25">
      <c r="A243" s="10">
        <v>60</v>
      </c>
      <c r="B243" s="20" t="s">
        <v>356</v>
      </c>
      <c r="C243" s="21" t="s">
        <v>357</v>
      </c>
      <c r="D243" s="10">
        <v>0</v>
      </c>
    </row>
    <row r="244" spans="1:4" s="10" customFormat="1" x14ac:dyDescent="0.25">
      <c r="A244" s="10">
        <v>61</v>
      </c>
      <c r="B244" s="20" t="s">
        <v>350</v>
      </c>
      <c r="C244" s="21" t="s">
        <v>351</v>
      </c>
      <c r="D244" s="10">
        <v>300</v>
      </c>
    </row>
    <row r="245" spans="1:4" s="10" customFormat="1" x14ac:dyDescent="0.25">
      <c r="A245" s="10">
        <v>61</v>
      </c>
      <c r="B245" s="20" t="s">
        <v>352</v>
      </c>
      <c r="C245" s="21" t="s">
        <v>353</v>
      </c>
      <c r="D245" s="10">
        <v>0</v>
      </c>
    </row>
    <row r="246" spans="1:4" s="10" customFormat="1" x14ac:dyDescent="0.25">
      <c r="A246" s="10">
        <v>61</v>
      </c>
      <c r="B246" s="20" t="s">
        <v>354</v>
      </c>
      <c r="C246" s="21" t="s">
        <v>355</v>
      </c>
      <c r="D246" s="10">
        <v>0</v>
      </c>
    </row>
    <row r="247" spans="1:4" s="10" customFormat="1" x14ac:dyDescent="0.25">
      <c r="A247" s="10">
        <v>61</v>
      </c>
      <c r="B247" s="20" t="s">
        <v>356</v>
      </c>
      <c r="C247" s="21" t="s">
        <v>357</v>
      </c>
      <c r="D247" s="10">
        <v>0</v>
      </c>
    </row>
    <row r="248" spans="1:4" s="10" customFormat="1" x14ac:dyDescent="0.25">
      <c r="A248" s="10">
        <v>62</v>
      </c>
      <c r="B248" s="20" t="s">
        <v>350</v>
      </c>
      <c r="C248" s="21" t="s">
        <v>351</v>
      </c>
      <c r="D248" s="10">
        <v>268</v>
      </c>
    </row>
    <row r="249" spans="1:4" s="10" customFormat="1" x14ac:dyDescent="0.25">
      <c r="A249" s="10">
        <v>62</v>
      </c>
      <c r="B249" s="20" t="s">
        <v>352</v>
      </c>
      <c r="C249" s="21" t="s">
        <v>353</v>
      </c>
      <c r="D249" s="10">
        <f>500+500</f>
        <v>1000</v>
      </c>
    </row>
    <row r="250" spans="1:4" s="10" customFormat="1" x14ac:dyDescent="0.25">
      <c r="A250" s="10">
        <v>62</v>
      </c>
      <c r="B250" s="20" t="s">
        <v>354</v>
      </c>
      <c r="C250" s="21" t="s">
        <v>355</v>
      </c>
      <c r="D250" s="10">
        <f>33+33+87+114+114+87+49+49+63+37</f>
        <v>666</v>
      </c>
    </row>
    <row r="251" spans="1:4" s="10" customFormat="1" x14ac:dyDescent="0.25">
      <c r="A251" s="10">
        <v>62</v>
      </c>
      <c r="B251" s="20" t="s">
        <v>356</v>
      </c>
      <c r="C251" s="21" t="s">
        <v>357</v>
      </c>
      <c r="D251" s="10">
        <v>0</v>
      </c>
    </row>
    <row r="252" spans="1:4" s="10" customFormat="1" x14ac:dyDescent="0.25">
      <c r="A252" s="10">
        <v>63</v>
      </c>
      <c r="B252" s="20" t="s">
        <v>350</v>
      </c>
      <c r="C252" s="21" t="s">
        <v>351</v>
      </c>
      <c r="D252" s="10">
        <f>248+57+25</f>
        <v>330</v>
      </c>
    </row>
    <row r="253" spans="1:4" s="10" customFormat="1" x14ac:dyDescent="0.25">
      <c r="A253" s="10">
        <v>63</v>
      </c>
      <c r="B253" s="20" t="s">
        <v>352</v>
      </c>
      <c r="C253" s="21" t="s">
        <v>353</v>
      </c>
      <c r="D253" s="10">
        <v>0</v>
      </c>
    </row>
    <row r="254" spans="1:4" s="10" customFormat="1" x14ac:dyDescent="0.25">
      <c r="A254" s="10">
        <v>63</v>
      </c>
      <c r="B254" s="20" t="s">
        <v>354</v>
      </c>
      <c r="C254" s="21" t="s">
        <v>355</v>
      </c>
      <c r="D254" s="10">
        <v>508</v>
      </c>
    </row>
    <row r="255" spans="1:4" s="10" customFormat="1" x14ac:dyDescent="0.25">
      <c r="A255" s="10">
        <v>63</v>
      </c>
      <c r="B255" s="20" t="s">
        <v>356</v>
      </c>
      <c r="C255" s="21" t="s">
        <v>357</v>
      </c>
      <c r="D255" s="10">
        <v>90</v>
      </c>
    </row>
    <row r="256" spans="1:4" s="10" customFormat="1" x14ac:dyDescent="0.25">
      <c r="A256" s="10">
        <v>64</v>
      </c>
      <c r="B256" s="20" t="s">
        <v>350</v>
      </c>
      <c r="C256" s="21" t="s">
        <v>351</v>
      </c>
      <c r="D256" s="10">
        <v>248</v>
      </c>
    </row>
    <row r="257" spans="1:4" s="10" customFormat="1" x14ac:dyDescent="0.25">
      <c r="A257" s="10">
        <v>64</v>
      </c>
      <c r="B257" s="20" t="s">
        <v>352</v>
      </c>
      <c r="C257" s="21" t="s">
        <v>353</v>
      </c>
      <c r="D257" s="10">
        <v>0</v>
      </c>
    </row>
    <row r="258" spans="1:4" s="10" customFormat="1" x14ac:dyDescent="0.25">
      <c r="A258" s="10">
        <v>64</v>
      </c>
      <c r="B258" s="20" t="s">
        <v>354</v>
      </c>
      <c r="C258" s="21" t="s">
        <v>355</v>
      </c>
      <c r="D258" s="10">
        <f>508+530+12+17+19</f>
        <v>1086</v>
      </c>
    </row>
    <row r="259" spans="1:4" s="10" customFormat="1" x14ac:dyDescent="0.25">
      <c r="A259" s="10">
        <v>64</v>
      </c>
      <c r="B259" s="20" t="s">
        <v>356</v>
      </c>
      <c r="C259" s="21" t="s">
        <v>357</v>
      </c>
      <c r="D259" s="10">
        <v>0</v>
      </c>
    </row>
    <row r="260" spans="1:4" s="10" customFormat="1" x14ac:dyDescent="0.25">
      <c r="A260" s="10">
        <v>65</v>
      </c>
      <c r="B260" s="20" t="s">
        <v>350</v>
      </c>
      <c r="C260" s="21" t="s">
        <v>351</v>
      </c>
      <c r="D260" s="10">
        <v>225</v>
      </c>
    </row>
    <row r="261" spans="1:4" s="10" customFormat="1" x14ac:dyDescent="0.25">
      <c r="A261" s="10">
        <v>65</v>
      </c>
      <c r="B261" s="20" t="s">
        <v>352</v>
      </c>
      <c r="C261" s="21" t="s">
        <v>353</v>
      </c>
      <c r="D261" s="10">
        <v>0</v>
      </c>
    </row>
    <row r="262" spans="1:4" s="10" customFormat="1" x14ac:dyDescent="0.25">
      <c r="A262" s="10">
        <v>65</v>
      </c>
      <c r="B262" s="20" t="s">
        <v>354</v>
      </c>
      <c r="C262" s="21" t="s">
        <v>355</v>
      </c>
      <c r="D262" s="10">
        <v>0</v>
      </c>
    </row>
    <row r="263" spans="1:4" s="10" customFormat="1" x14ac:dyDescent="0.25">
      <c r="A263" s="10">
        <v>65</v>
      </c>
      <c r="B263" s="20" t="s">
        <v>356</v>
      </c>
      <c r="C263" s="21" t="s">
        <v>357</v>
      </c>
      <c r="D263" s="10">
        <v>0</v>
      </c>
    </row>
    <row r="264" spans="1:4" s="10" customFormat="1" x14ac:dyDescent="0.25">
      <c r="A264" s="10">
        <v>66</v>
      </c>
      <c r="B264" s="20" t="s">
        <v>350</v>
      </c>
      <c r="C264" s="21" t="s">
        <v>351</v>
      </c>
      <c r="D264" s="10">
        <v>300</v>
      </c>
    </row>
    <row r="265" spans="1:4" s="10" customFormat="1" x14ac:dyDescent="0.25">
      <c r="A265" s="10">
        <v>66</v>
      </c>
      <c r="B265" s="20" t="s">
        <v>352</v>
      </c>
      <c r="C265" s="21" t="s">
        <v>353</v>
      </c>
      <c r="D265" s="10">
        <v>1200</v>
      </c>
    </row>
    <row r="266" spans="1:4" s="10" customFormat="1" x14ac:dyDescent="0.25">
      <c r="A266" s="10">
        <v>66</v>
      </c>
      <c r="B266" s="20" t="s">
        <v>354</v>
      </c>
      <c r="C266" s="21" t="s">
        <v>355</v>
      </c>
      <c r="D266" s="10">
        <v>0</v>
      </c>
    </row>
    <row r="267" spans="1:4" s="10" customFormat="1" x14ac:dyDescent="0.25">
      <c r="A267" s="10">
        <v>66</v>
      </c>
      <c r="B267" s="20" t="s">
        <v>356</v>
      </c>
      <c r="C267" s="21" t="s">
        <v>357</v>
      </c>
      <c r="D267" s="10">
        <v>0</v>
      </c>
    </row>
    <row r="268" spans="1:4" s="10" customFormat="1" x14ac:dyDescent="0.25">
      <c r="A268" s="10">
        <v>67</v>
      </c>
      <c r="B268" s="20" t="s">
        <v>350</v>
      </c>
      <c r="C268" s="21" t="s">
        <v>351</v>
      </c>
      <c r="D268" s="10">
        <v>774</v>
      </c>
    </row>
    <row r="269" spans="1:4" s="10" customFormat="1" x14ac:dyDescent="0.25">
      <c r="A269" s="10">
        <v>67</v>
      </c>
      <c r="B269" s="20" t="s">
        <v>352</v>
      </c>
      <c r="C269" s="21" t="s">
        <v>353</v>
      </c>
      <c r="D269" s="10">
        <f>200+200</f>
        <v>400</v>
      </c>
    </row>
    <row r="270" spans="1:4" s="10" customFormat="1" x14ac:dyDescent="0.25">
      <c r="A270" s="10">
        <v>67</v>
      </c>
      <c r="B270" s="20" t="s">
        <v>354</v>
      </c>
      <c r="C270" s="21" t="s">
        <v>355</v>
      </c>
      <c r="D270" s="10">
        <v>108</v>
      </c>
    </row>
    <row r="271" spans="1:4" s="10" customFormat="1" x14ac:dyDescent="0.25">
      <c r="A271" s="10">
        <v>67</v>
      </c>
      <c r="B271" s="20" t="s">
        <v>356</v>
      </c>
      <c r="C271" s="21" t="s">
        <v>357</v>
      </c>
      <c r="D271" s="10">
        <v>0</v>
      </c>
    </row>
    <row r="272" spans="1:4" s="10" customFormat="1" x14ac:dyDescent="0.25">
      <c r="A272" s="10">
        <v>68</v>
      </c>
      <c r="B272" s="20" t="s">
        <v>350</v>
      </c>
      <c r="C272" s="21" t="s">
        <v>351</v>
      </c>
      <c r="D272" s="10">
        <v>225</v>
      </c>
    </row>
    <row r="273" spans="1:4" s="10" customFormat="1" x14ac:dyDescent="0.25">
      <c r="A273" s="10">
        <v>68</v>
      </c>
      <c r="B273" s="20" t="s">
        <v>352</v>
      </c>
      <c r="C273" s="21" t="s">
        <v>353</v>
      </c>
      <c r="D273" s="10">
        <v>300</v>
      </c>
    </row>
    <row r="274" spans="1:4" s="10" customFormat="1" x14ac:dyDescent="0.25">
      <c r="A274" s="10">
        <v>68</v>
      </c>
      <c r="B274" s="20" t="s">
        <v>354</v>
      </c>
      <c r="C274" s="21" t="s">
        <v>355</v>
      </c>
      <c r="D274" s="10">
        <v>0</v>
      </c>
    </row>
    <row r="275" spans="1:4" s="10" customFormat="1" x14ac:dyDescent="0.25">
      <c r="A275" s="10">
        <v>68</v>
      </c>
      <c r="B275" s="20" t="s">
        <v>356</v>
      </c>
      <c r="C275" s="21" t="s">
        <v>357</v>
      </c>
      <c r="D275" s="10">
        <v>0</v>
      </c>
    </row>
    <row r="276" spans="1:4" s="10" customFormat="1" x14ac:dyDescent="0.25">
      <c r="A276" s="10">
        <v>69</v>
      </c>
      <c r="B276" s="20" t="s">
        <v>350</v>
      </c>
      <c r="C276" s="21" t="s">
        <v>351</v>
      </c>
      <c r="D276" s="10">
        <v>0</v>
      </c>
    </row>
    <row r="277" spans="1:4" s="10" customFormat="1" x14ac:dyDescent="0.25">
      <c r="A277" s="10">
        <v>69</v>
      </c>
      <c r="B277" s="20" t="s">
        <v>352</v>
      </c>
      <c r="C277" s="21" t="s">
        <v>353</v>
      </c>
      <c r="D277" s="10">
        <v>0</v>
      </c>
    </row>
    <row r="278" spans="1:4" s="10" customFormat="1" x14ac:dyDescent="0.25">
      <c r="A278" s="10">
        <v>69</v>
      </c>
      <c r="B278" s="20" t="s">
        <v>354</v>
      </c>
      <c r="C278" s="21" t="s">
        <v>355</v>
      </c>
      <c r="D278" s="10">
        <v>66</v>
      </c>
    </row>
    <row r="279" spans="1:4" s="10" customFormat="1" x14ac:dyDescent="0.25">
      <c r="A279" s="10">
        <v>69</v>
      </c>
      <c r="B279" s="20" t="s">
        <v>356</v>
      </c>
      <c r="C279" s="21" t="s">
        <v>357</v>
      </c>
      <c r="D279" s="10">
        <v>0</v>
      </c>
    </row>
    <row r="280" spans="1:4" s="10" customFormat="1" x14ac:dyDescent="0.25">
      <c r="A280" s="10">
        <v>70</v>
      </c>
      <c r="B280" s="20" t="s">
        <v>350</v>
      </c>
      <c r="C280" s="21" t="s">
        <v>351</v>
      </c>
      <c r="D280" s="10">
        <v>0</v>
      </c>
    </row>
    <row r="281" spans="1:4" s="10" customFormat="1" x14ac:dyDescent="0.25">
      <c r="A281" s="10">
        <v>70</v>
      </c>
      <c r="B281" s="20" t="s">
        <v>352</v>
      </c>
      <c r="C281" s="21" t="s">
        <v>353</v>
      </c>
      <c r="D281" s="10">
        <v>500</v>
      </c>
    </row>
    <row r="282" spans="1:4" s="10" customFormat="1" x14ac:dyDescent="0.25">
      <c r="A282" s="10">
        <v>70</v>
      </c>
      <c r="B282" s="20" t="s">
        <v>354</v>
      </c>
      <c r="C282" s="21" t="s">
        <v>355</v>
      </c>
      <c r="D282" s="10">
        <v>0</v>
      </c>
    </row>
    <row r="283" spans="1:4" s="10" customFormat="1" x14ac:dyDescent="0.25">
      <c r="A283" s="10">
        <v>70</v>
      </c>
      <c r="B283" s="20" t="s">
        <v>356</v>
      </c>
      <c r="C283" s="21" t="s">
        <v>357</v>
      </c>
      <c r="D283" s="10">
        <v>0</v>
      </c>
    </row>
    <row r="284" spans="1:4" s="10" customFormat="1" x14ac:dyDescent="0.25">
      <c r="A284" s="10">
        <v>71</v>
      </c>
      <c r="B284" s="20" t="s">
        <v>350</v>
      </c>
      <c r="C284" s="21" t="s">
        <v>351</v>
      </c>
      <c r="D284" s="10">
        <f>377+319+420+339+339+124+357</f>
        <v>2275</v>
      </c>
    </row>
    <row r="285" spans="1:4" s="10" customFormat="1" x14ac:dyDescent="0.25">
      <c r="A285" s="10">
        <v>71</v>
      </c>
      <c r="B285" s="20" t="s">
        <v>352</v>
      </c>
      <c r="C285" s="21" t="s">
        <v>353</v>
      </c>
      <c r="D285" s="10">
        <f>387.8+385.8+365.18+379.8+436.77+379.8</f>
        <v>2335.15</v>
      </c>
    </row>
    <row r="286" spans="1:4" s="10" customFormat="1" x14ac:dyDescent="0.25">
      <c r="A286" s="10">
        <v>71</v>
      </c>
      <c r="B286" s="20" t="s">
        <v>354</v>
      </c>
      <c r="C286" s="21" t="s">
        <v>355</v>
      </c>
      <c r="D286" s="10">
        <f>146+146+146+146+146+146+146+146+146+146</f>
        <v>1460</v>
      </c>
    </row>
    <row r="287" spans="1:4" s="10" customFormat="1" x14ac:dyDescent="0.25">
      <c r="A287" s="10">
        <v>71</v>
      </c>
      <c r="B287" s="20" t="s">
        <v>356</v>
      </c>
      <c r="C287" s="21" t="s">
        <v>357</v>
      </c>
      <c r="D287" s="10">
        <f>50+20+50+20+50+20+20+40+40+50+20+50+20+50+20+50+20+20+20+50+20</f>
        <v>700</v>
      </c>
    </row>
    <row r="288" spans="1:4" s="10" customFormat="1" x14ac:dyDescent="0.25">
      <c r="A288" s="10">
        <v>72</v>
      </c>
      <c r="B288" s="20" t="s">
        <v>350</v>
      </c>
      <c r="C288" s="21" t="s">
        <v>351</v>
      </c>
      <c r="D288" s="10">
        <v>225</v>
      </c>
    </row>
    <row r="289" spans="1:4" s="10" customFormat="1" x14ac:dyDescent="0.25">
      <c r="A289" s="10">
        <v>72</v>
      </c>
      <c r="B289" s="20" t="s">
        <v>352</v>
      </c>
      <c r="C289" s="21" t="s">
        <v>353</v>
      </c>
      <c r="D289" s="10">
        <v>0</v>
      </c>
    </row>
    <row r="290" spans="1:4" s="10" customFormat="1" x14ac:dyDescent="0.25">
      <c r="A290" s="10">
        <v>72</v>
      </c>
      <c r="B290" s="20" t="s">
        <v>354</v>
      </c>
      <c r="C290" s="21" t="s">
        <v>355</v>
      </c>
      <c r="D290" s="10">
        <v>0</v>
      </c>
    </row>
    <row r="291" spans="1:4" s="10" customFormat="1" x14ac:dyDescent="0.25">
      <c r="A291" s="10">
        <v>72</v>
      </c>
      <c r="B291" s="20" t="s">
        <v>356</v>
      </c>
      <c r="C291" s="21" t="s">
        <v>357</v>
      </c>
      <c r="D291" s="10">
        <v>0</v>
      </c>
    </row>
    <row r="292" spans="1:4" s="10" customFormat="1" x14ac:dyDescent="0.25">
      <c r="A292" s="10">
        <v>73</v>
      </c>
      <c r="B292" s="20" t="s">
        <v>350</v>
      </c>
      <c r="C292" s="21" t="s">
        <v>351</v>
      </c>
      <c r="D292" s="10">
        <v>225</v>
      </c>
    </row>
    <row r="293" spans="1:4" s="10" customFormat="1" x14ac:dyDescent="0.25">
      <c r="A293" s="10">
        <v>73</v>
      </c>
      <c r="B293" s="20" t="s">
        <v>352</v>
      </c>
      <c r="C293" s="21" t="s">
        <v>353</v>
      </c>
      <c r="D293" s="10">
        <v>0</v>
      </c>
    </row>
    <row r="294" spans="1:4" s="10" customFormat="1" x14ac:dyDescent="0.25">
      <c r="A294" s="10">
        <v>73</v>
      </c>
      <c r="B294" s="20" t="s">
        <v>354</v>
      </c>
      <c r="C294" s="21" t="s">
        <v>355</v>
      </c>
      <c r="D294" s="10">
        <v>0</v>
      </c>
    </row>
    <row r="295" spans="1:4" s="10" customFormat="1" x14ac:dyDescent="0.25">
      <c r="A295" s="10">
        <v>73</v>
      </c>
      <c r="B295" s="20" t="s">
        <v>356</v>
      </c>
      <c r="C295" s="21" t="s">
        <v>357</v>
      </c>
      <c r="D295" s="10">
        <v>0</v>
      </c>
    </row>
    <row r="296" spans="1:4" s="10" customFormat="1" x14ac:dyDescent="0.25">
      <c r="A296" s="10">
        <v>74</v>
      </c>
      <c r="B296" s="20" t="s">
        <v>350</v>
      </c>
      <c r="C296" s="21" t="s">
        <v>351</v>
      </c>
      <c r="D296" s="10">
        <v>600</v>
      </c>
    </row>
    <row r="297" spans="1:4" s="10" customFormat="1" x14ac:dyDescent="0.25">
      <c r="A297" s="10">
        <v>74</v>
      </c>
      <c r="B297" s="20" t="s">
        <v>352</v>
      </c>
      <c r="C297" s="21" t="s">
        <v>353</v>
      </c>
      <c r="D297" s="10">
        <v>0</v>
      </c>
    </row>
    <row r="298" spans="1:4" s="10" customFormat="1" x14ac:dyDescent="0.25">
      <c r="A298" s="10">
        <v>74</v>
      </c>
      <c r="B298" s="20" t="s">
        <v>354</v>
      </c>
      <c r="C298" s="21" t="s">
        <v>355</v>
      </c>
      <c r="D298" s="10">
        <v>0</v>
      </c>
    </row>
    <row r="299" spans="1:4" s="10" customFormat="1" x14ac:dyDescent="0.25">
      <c r="A299" s="10">
        <v>74</v>
      </c>
      <c r="B299" s="20" t="s">
        <v>356</v>
      </c>
      <c r="C299" s="21" t="s">
        <v>357</v>
      </c>
      <c r="D299" s="10">
        <v>0</v>
      </c>
    </row>
    <row r="300" spans="1:4" s="10" customFormat="1" x14ac:dyDescent="0.25">
      <c r="A300" s="10">
        <v>75</v>
      </c>
      <c r="B300" s="20" t="s">
        <v>350</v>
      </c>
      <c r="C300" s="21" t="s">
        <v>351</v>
      </c>
      <c r="D300" s="10">
        <v>900</v>
      </c>
    </row>
    <row r="301" spans="1:4" s="10" customFormat="1" x14ac:dyDescent="0.25">
      <c r="A301" s="10">
        <v>75</v>
      </c>
      <c r="B301" s="20" t="s">
        <v>352</v>
      </c>
      <c r="C301" s="21" t="s">
        <v>353</v>
      </c>
      <c r="D301" s="10">
        <v>500</v>
      </c>
    </row>
    <row r="302" spans="1:4" s="10" customFormat="1" x14ac:dyDescent="0.25">
      <c r="A302" s="10">
        <v>75</v>
      </c>
      <c r="B302" s="20" t="s">
        <v>354</v>
      </c>
      <c r="C302" s="21" t="s">
        <v>355</v>
      </c>
      <c r="D302" s="10">
        <v>0</v>
      </c>
    </row>
    <row r="303" spans="1:4" s="10" customFormat="1" x14ac:dyDescent="0.25">
      <c r="A303" s="10">
        <v>75</v>
      </c>
      <c r="B303" s="20" t="s">
        <v>356</v>
      </c>
      <c r="C303" s="21" t="s">
        <v>357</v>
      </c>
      <c r="D303" s="10">
        <v>0</v>
      </c>
    </row>
    <row r="304" spans="1:4" s="10" customFormat="1" x14ac:dyDescent="0.25">
      <c r="A304" s="10">
        <v>76</v>
      </c>
      <c r="B304" s="20" t="s">
        <v>350</v>
      </c>
      <c r="C304" s="21" t="s">
        <v>351</v>
      </c>
      <c r="D304" s="10">
        <v>505</v>
      </c>
    </row>
    <row r="305" spans="1:4" s="10" customFormat="1" x14ac:dyDescent="0.25">
      <c r="A305" s="10">
        <v>76</v>
      </c>
      <c r="B305" s="20" t="s">
        <v>352</v>
      </c>
      <c r="C305" s="21" t="s">
        <v>353</v>
      </c>
      <c r="D305" s="10">
        <v>500</v>
      </c>
    </row>
    <row r="306" spans="1:4" s="10" customFormat="1" x14ac:dyDescent="0.25">
      <c r="A306" s="10">
        <v>76</v>
      </c>
      <c r="B306" s="20" t="s">
        <v>354</v>
      </c>
      <c r="C306" s="21" t="s">
        <v>355</v>
      </c>
      <c r="D306" s="10">
        <v>0</v>
      </c>
    </row>
    <row r="307" spans="1:4" s="10" customFormat="1" x14ac:dyDescent="0.25">
      <c r="A307" s="10">
        <v>76</v>
      </c>
      <c r="B307" s="20" t="s">
        <v>356</v>
      </c>
      <c r="C307" s="21" t="s">
        <v>357</v>
      </c>
      <c r="D307" s="10">
        <v>0</v>
      </c>
    </row>
    <row r="308" spans="1:4" s="10" customFormat="1" x14ac:dyDescent="0.25">
      <c r="A308" s="10">
        <v>77</v>
      </c>
      <c r="B308" s="20" t="s">
        <v>350</v>
      </c>
      <c r="C308" s="21" t="s">
        <v>351</v>
      </c>
      <c r="D308" s="10">
        <v>420</v>
      </c>
    </row>
    <row r="309" spans="1:4" s="10" customFormat="1" x14ac:dyDescent="0.25">
      <c r="A309" s="10">
        <v>77</v>
      </c>
      <c r="B309" s="20" t="s">
        <v>352</v>
      </c>
      <c r="C309" s="21" t="s">
        <v>353</v>
      </c>
      <c r="D309" s="10">
        <v>0</v>
      </c>
    </row>
    <row r="310" spans="1:4" s="10" customFormat="1" x14ac:dyDescent="0.25">
      <c r="A310" s="10">
        <v>77</v>
      </c>
      <c r="B310" s="20" t="s">
        <v>354</v>
      </c>
      <c r="C310" s="21" t="s">
        <v>355</v>
      </c>
      <c r="D310" s="10">
        <f>501+508</f>
        <v>1009</v>
      </c>
    </row>
    <row r="311" spans="1:4" s="10" customFormat="1" x14ac:dyDescent="0.25">
      <c r="A311" s="10">
        <v>77</v>
      </c>
      <c r="B311" s="20" t="s">
        <v>356</v>
      </c>
      <c r="C311" s="21" t="s">
        <v>357</v>
      </c>
      <c r="D311" s="10">
        <v>89.82</v>
      </c>
    </row>
    <row r="312" spans="1:4" s="10" customFormat="1" x14ac:dyDescent="0.25">
      <c r="A312" s="10">
        <v>78</v>
      </c>
      <c r="B312" s="20" t="s">
        <v>350</v>
      </c>
      <c r="C312" s="21" t="s">
        <v>351</v>
      </c>
      <c r="D312" s="10">
        <v>0</v>
      </c>
    </row>
    <row r="313" spans="1:4" s="10" customFormat="1" x14ac:dyDescent="0.25">
      <c r="A313" s="10">
        <v>78</v>
      </c>
      <c r="B313" s="20" t="s">
        <v>352</v>
      </c>
      <c r="C313" s="21" t="s">
        <v>353</v>
      </c>
      <c r="D313" s="10">
        <v>500</v>
      </c>
    </row>
    <row r="314" spans="1:4" s="10" customFormat="1" x14ac:dyDescent="0.25">
      <c r="A314" s="10">
        <v>78</v>
      </c>
      <c r="B314" s="20" t="s">
        <v>354</v>
      </c>
      <c r="C314" s="21" t="s">
        <v>355</v>
      </c>
      <c r="D314" s="10">
        <v>0</v>
      </c>
    </row>
    <row r="315" spans="1:4" s="10" customFormat="1" x14ac:dyDescent="0.25">
      <c r="A315" s="10">
        <v>78</v>
      </c>
      <c r="B315" s="20" t="s">
        <v>356</v>
      </c>
      <c r="C315" s="21" t="s">
        <v>357</v>
      </c>
      <c r="D315" s="10">
        <v>0</v>
      </c>
    </row>
    <row r="316" spans="1:4" s="10" customFormat="1" x14ac:dyDescent="0.25">
      <c r="A316" s="10">
        <v>79</v>
      </c>
      <c r="B316" s="20" t="s">
        <v>350</v>
      </c>
      <c r="C316" s="21" t="s">
        <v>351</v>
      </c>
      <c r="D316" s="10">
        <v>0</v>
      </c>
    </row>
    <row r="317" spans="1:4" s="10" customFormat="1" x14ac:dyDescent="0.25">
      <c r="A317" s="10">
        <v>79</v>
      </c>
      <c r="B317" s="20" t="s">
        <v>352</v>
      </c>
      <c r="C317" s="21" t="s">
        <v>353</v>
      </c>
      <c r="D317" s="10">
        <v>0</v>
      </c>
    </row>
    <row r="318" spans="1:4" s="10" customFormat="1" x14ac:dyDescent="0.25">
      <c r="A318" s="10">
        <v>79</v>
      </c>
      <c r="B318" s="20" t="s">
        <v>354</v>
      </c>
      <c r="C318" s="21" t="s">
        <v>355</v>
      </c>
      <c r="D318" s="10">
        <v>366</v>
      </c>
    </row>
    <row r="319" spans="1:4" s="10" customFormat="1" x14ac:dyDescent="0.25">
      <c r="A319" s="10">
        <v>79</v>
      </c>
      <c r="B319" s="20" t="s">
        <v>356</v>
      </c>
      <c r="C319" s="21" t="s">
        <v>357</v>
      </c>
      <c r="D319" s="10">
        <v>50</v>
      </c>
    </row>
    <row r="320" spans="1:4" s="10" customFormat="1" x14ac:dyDescent="0.25">
      <c r="A320" s="10">
        <v>80</v>
      </c>
      <c r="B320" s="20" t="s">
        <v>350</v>
      </c>
      <c r="C320" s="21" t="s">
        <v>351</v>
      </c>
      <c r="D320" s="10">
        <v>145</v>
      </c>
    </row>
    <row r="321" spans="1:4" s="10" customFormat="1" x14ac:dyDescent="0.25">
      <c r="A321" s="10">
        <v>80</v>
      </c>
      <c r="B321" s="20" t="s">
        <v>352</v>
      </c>
      <c r="C321" s="21" t="s">
        <v>353</v>
      </c>
      <c r="D321" s="10">
        <v>0</v>
      </c>
    </row>
    <row r="322" spans="1:4" s="10" customFormat="1" x14ac:dyDescent="0.25">
      <c r="A322" s="10">
        <v>80</v>
      </c>
      <c r="B322" s="20" t="s">
        <v>354</v>
      </c>
      <c r="C322" s="21" t="s">
        <v>355</v>
      </c>
      <c r="D322" s="10">
        <v>532</v>
      </c>
    </row>
    <row r="323" spans="1:4" s="10" customFormat="1" x14ac:dyDescent="0.25">
      <c r="A323" s="10">
        <v>80</v>
      </c>
      <c r="B323" s="20" t="s">
        <v>356</v>
      </c>
      <c r="C323" s="21" t="s">
        <v>357</v>
      </c>
      <c r="D323" s="10">
        <v>0</v>
      </c>
    </row>
    <row r="324" spans="1:4" s="10" customFormat="1" x14ac:dyDescent="0.25">
      <c r="A324" s="10">
        <v>81</v>
      </c>
      <c r="B324" s="20" t="s">
        <v>350</v>
      </c>
      <c r="C324" s="21" t="s">
        <v>351</v>
      </c>
      <c r="D324" s="10">
        <v>150</v>
      </c>
    </row>
    <row r="325" spans="1:4" s="10" customFormat="1" x14ac:dyDescent="0.25">
      <c r="A325" s="10">
        <v>81</v>
      </c>
      <c r="B325" s="20" t="s">
        <v>352</v>
      </c>
      <c r="C325" s="21" t="s">
        <v>353</v>
      </c>
      <c r="D325" s="10">
        <v>700</v>
      </c>
    </row>
    <row r="326" spans="1:4" s="10" customFormat="1" x14ac:dyDescent="0.25">
      <c r="A326" s="10">
        <v>81</v>
      </c>
      <c r="B326" s="20" t="s">
        <v>354</v>
      </c>
      <c r="C326" s="21" t="s">
        <v>355</v>
      </c>
      <c r="D326" s="10">
        <v>0</v>
      </c>
    </row>
    <row r="327" spans="1:4" s="10" customFormat="1" x14ac:dyDescent="0.25">
      <c r="A327" s="10">
        <v>81</v>
      </c>
      <c r="B327" s="20" t="s">
        <v>356</v>
      </c>
      <c r="C327" s="21" t="s">
        <v>357</v>
      </c>
      <c r="D327" s="10">
        <v>0</v>
      </c>
    </row>
    <row r="328" spans="1:4" s="10" customFormat="1" x14ac:dyDescent="0.25">
      <c r="A328" s="10">
        <v>82</v>
      </c>
      <c r="B328" s="20" t="s">
        <v>350</v>
      </c>
      <c r="C328" s="21" t="s">
        <v>351</v>
      </c>
      <c r="D328" s="10">
        <v>420</v>
      </c>
    </row>
    <row r="329" spans="1:4" s="10" customFormat="1" x14ac:dyDescent="0.25">
      <c r="A329" s="10">
        <v>82</v>
      </c>
      <c r="B329" s="20" t="s">
        <v>352</v>
      </c>
      <c r="C329" s="21" t="s">
        <v>353</v>
      </c>
      <c r="D329" s="10">
        <v>500</v>
      </c>
    </row>
    <row r="330" spans="1:4" s="10" customFormat="1" x14ac:dyDescent="0.25">
      <c r="A330" s="10">
        <v>82</v>
      </c>
      <c r="B330" s="20" t="s">
        <v>354</v>
      </c>
      <c r="C330" s="21" t="s">
        <v>355</v>
      </c>
      <c r="D330" s="10">
        <f>33+114+49+63</f>
        <v>259</v>
      </c>
    </row>
    <row r="331" spans="1:4" s="10" customFormat="1" x14ac:dyDescent="0.25">
      <c r="A331" s="10">
        <v>82</v>
      </c>
      <c r="B331" s="20" t="s">
        <v>356</v>
      </c>
      <c r="C331" s="21" t="s">
        <v>357</v>
      </c>
      <c r="D331" s="10">
        <v>0</v>
      </c>
    </row>
    <row r="332" spans="1:4" s="10" customFormat="1" x14ac:dyDescent="0.25">
      <c r="A332" s="10">
        <v>83</v>
      </c>
      <c r="B332" s="20" t="s">
        <v>350</v>
      </c>
      <c r="C332" s="21" t="s">
        <v>351</v>
      </c>
      <c r="D332" s="10">
        <v>300</v>
      </c>
    </row>
    <row r="333" spans="1:4" s="10" customFormat="1" x14ac:dyDescent="0.25">
      <c r="A333" s="10">
        <v>83</v>
      </c>
      <c r="B333" s="20" t="s">
        <v>352</v>
      </c>
      <c r="C333" s="21" t="s">
        <v>353</v>
      </c>
      <c r="D333" s="10">
        <v>1169.3699999999999</v>
      </c>
    </row>
    <row r="334" spans="1:4" s="10" customFormat="1" x14ac:dyDescent="0.25">
      <c r="A334" s="10">
        <v>83</v>
      </c>
      <c r="B334" s="20" t="s">
        <v>354</v>
      </c>
      <c r="C334" s="21" t="s">
        <v>355</v>
      </c>
      <c r="D334" s="10">
        <v>0</v>
      </c>
    </row>
    <row r="335" spans="1:4" s="10" customFormat="1" x14ac:dyDescent="0.25">
      <c r="A335" s="10">
        <v>83</v>
      </c>
      <c r="B335" s="20" t="s">
        <v>356</v>
      </c>
      <c r="C335" s="21" t="s">
        <v>357</v>
      </c>
      <c r="D335" s="10">
        <v>0</v>
      </c>
    </row>
    <row r="336" spans="1:4" s="10" customFormat="1" x14ac:dyDescent="0.25">
      <c r="A336" s="10">
        <v>84</v>
      </c>
      <c r="B336" s="20" t="s">
        <v>350</v>
      </c>
      <c r="C336" s="21" t="s">
        <v>351</v>
      </c>
      <c r="D336" s="10">
        <v>0</v>
      </c>
    </row>
    <row r="337" spans="1:4" s="10" customFormat="1" x14ac:dyDescent="0.25">
      <c r="A337" s="10">
        <v>84</v>
      </c>
      <c r="B337" s="20" t="s">
        <v>352</v>
      </c>
      <c r="C337" s="21" t="s">
        <v>353</v>
      </c>
      <c r="D337" s="10">
        <f>500+500</f>
        <v>1000</v>
      </c>
    </row>
    <row r="338" spans="1:4" s="10" customFormat="1" x14ac:dyDescent="0.25">
      <c r="A338" s="10">
        <v>84</v>
      </c>
      <c r="B338" s="20" t="s">
        <v>354</v>
      </c>
      <c r="C338" s="21" t="s">
        <v>355</v>
      </c>
      <c r="D338" s="10">
        <f>114+33</f>
        <v>147</v>
      </c>
    </row>
    <row r="339" spans="1:4" s="10" customFormat="1" x14ac:dyDescent="0.25">
      <c r="A339" s="10">
        <v>84</v>
      </c>
      <c r="B339" s="20" t="s">
        <v>356</v>
      </c>
      <c r="C339" s="21" t="s">
        <v>357</v>
      </c>
      <c r="D339" s="10">
        <v>0</v>
      </c>
    </row>
    <row r="340" spans="1:4" s="10" customFormat="1" x14ac:dyDescent="0.25">
      <c r="A340" s="10">
        <v>85</v>
      </c>
      <c r="B340" s="20" t="s">
        <v>350</v>
      </c>
      <c r="C340" s="21" t="s">
        <v>351</v>
      </c>
      <c r="D340" s="10">
        <v>205.5</v>
      </c>
    </row>
    <row r="341" spans="1:4" s="10" customFormat="1" x14ac:dyDescent="0.25">
      <c r="A341" s="10">
        <v>85</v>
      </c>
      <c r="B341" s="20" t="s">
        <v>352</v>
      </c>
      <c r="C341" s="21" t="s">
        <v>353</v>
      </c>
      <c r="D341" s="10">
        <v>0</v>
      </c>
    </row>
    <row r="342" spans="1:4" s="10" customFormat="1" x14ac:dyDescent="0.25">
      <c r="A342" s="10">
        <v>85</v>
      </c>
      <c r="B342" s="20" t="s">
        <v>354</v>
      </c>
      <c r="C342" s="21" t="s">
        <v>355</v>
      </c>
      <c r="D342" s="10">
        <v>109</v>
      </c>
    </row>
    <row r="343" spans="1:4" s="10" customFormat="1" x14ac:dyDescent="0.25">
      <c r="A343" s="10">
        <v>85</v>
      </c>
      <c r="B343" s="20" t="s">
        <v>356</v>
      </c>
      <c r="C343" s="21" t="s">
        <v>357</v>
      </c>
      <c r="D343" s="10">
        <f>20+30</f>
        <v>50</v>
      </c>
    </row>
    <row r="344" spans="1:4" s="10" customFormat="1" x14ac:dyDescent="0.25">
      <c r="A344" s="10">
        <v>86</v>
      </c>
      <c r="B344" s="20" t="s">
        <v>350</v>
      </c>
      <c r="C344" s="21" t="s">
        <v>351</v>
      </c>
      <c r="D344" s="10">
        <v>248.6</v>
      </c>
    </row>
    <row r="345" spans="1:4" s="10" customFormat="1" x14ac:dyDescent="0.25">
      <c r="A345" s="10">
        <v>86</v>
      </c>
      <c r="B345" s="20" t="s">
        <v>352</v>
      </c>
      <c r="C345" s="21" t="s">
        <v>353</v>
      </c>
      <c r="D345" s="10">
        <v>0</v>
      </c>
    </row>
    <row r="346" spans="1:4" s="10" customFormat="1" x14ac:dyDescent="0.25">
      <c r="A346" s="10">
        <v>86</v>
      </c>
      <c r="B346" s="20" t="s">
        <v>354</v>
      </c>
      <c r="C346" s="21" t="s">
        <v>355</v>
      </c>
      <c r="D346" s="10">
        <v>102</v>
      </c>
    </row>
    <row r="347" spans="1:4" s="10" customFormat="1" x14ac:dyDescent="0.25">
      <c r="A347" s="10">
        <v>86</v>
      </c>
      <c r="B347" s="20" t="s">
        <v>356</v>
      </c>
      <c r="C347" s="21" t="s">
        <v>357</v>
      </c>
      <c r="D347" s="10">
        <f>20+40+30</f>
        <v>90</v>
      </c>
    </row>
    <row r="348" spans="1:4" s="10" customFormat="1" x14ac:dyDescent="0.25">
      <c r="A348" s="10">
        <v>87</v>
      </c>
      <c r="B348" s="20" t="s">
        <v>350</v>
      </c>
      <c r="C348" s="21" t="s">
        <v>351</v>
      </c>
      <c r="D348" s="10">
        <v>200</v>
      </c>
    </row>
    <row r="349" spans="1:4" s="10" customFormat="1" x14ac:dyDescent="0.25">
      <c r="A349" s="10">
        <v>87</v>
      </c>
      <c r="B349" s="20" t="s">
        <v>352</v>
      </c>
      <c r="C349" s="21" t="s">
        <v>353</v>
      </c>
      <c r="D349" s="10">
        <v>300</v>
      </c>
    </row>
    <row r="350" spans="1:4" s="10" customFormat="1" x14ac:dyDescent="0.25">
      <c r="A350" s="10">
        <v>87</v>
      </c>
      <c r="B350" s="20" t="s">
        <v>354</v>
      </c>
      <c r="C350" s="21" t="s">
        <v>355</v>
      </c>
      <c r="D350" s="10">
        <v>0</v>
      </c>
    </row>
    <row r="351" spans="1:4" s="10" customFormat="1" x14ac:dyDescent="0.25">
      <c r="A351" s="10">
        <v>87</v>
      </c>
      <c r="B351" s="20" t="s">
        <v>356</v>
      </c>
      <c r="C351" s="21" t="s">
        <v>357</v>
      </c>
      <c r="D351" s="10">
        <v>0</v>
      </c>
    </row>
    <row r="352" spans="1:4" s="10" customFormat="1" x14ac:dyDescent="0.25">
      <c r="A352" s="10">
        <v>88</v>
      </c>
      <c r="B352" s="20" t="s">
        <v>350</v>
      </c>
      <c r="C352" s="21" t="s">
        <v>351</v>
      </c>
      <c r="D352" s="10">
        <f>408+300+280+383+420+100+420+413+211+141</f>
        <v>3076</v>
      </c>
    </row>
    <row r="353" spans="1:4" s="10" customFormat="1" x14ac:dyDescent="0.25">
      <c r="A353" s="10">
        <v>88</v>
      </c>
      <c r="B353" s="20" t="s">
        <v>352</v>
      </c>
      <c r="C353" s="21" t="s">
        <v>353</v>
      </c>
      <c r="D353" s="10">
        <f>379.8+417.78+385.12+194.86+417.78+474.75+415.58+415.58+329.55</f>
        <v>3430.8</v>
      </c>
    </row>
    <row r="354" spans="1:4" s="10" customFormat="1" x14ac:dyDescent="0.25">
      <c r="A354" s="10">
        <v>88</v>
      </c>
      <c r="B354" s="20" t="s">
        <v>354</v>
      </c>
      <c r="C354" s="21" t="s">
        <v>355</v>
      </c>
      <c r="D354" s="10">
        <f>146+146+146+146+146+146+146+146+146+138+146+22+22+22+22+22</f>
        <v>1708</v>
      </c>
    </row>
    <row r="355" spans="1:4" s="10" customFormat="1" x14ac:dyDescent="0.25">
      <c r="A355" s="10">
        <v>88</v>
      </c>
      <c r="B355" s="20" t="s">
        <v>356</v>
      </c>
      <c r="C355" s="21" t="s">
        <v>357</v>
      </c>
      <c r="D355" s="10">
        <f>70+70+100+70+70+70+70+70+70+70</f>
        <v>730</v>
      </c>
    </row>
    <row r="356" spans="1:4" s="10" customFormat="1" x14ac:dyDescent="0.25">
      <c r="A356" s="10">
        <v>89</v>
      </c>
      <c r="B356" s="20" t="s">
        <v>350</v>
      </c>
      <c r="C356" s="21" t="s">
        <v>351</v>
      </c>
      <c r="D356" s="10">
        <v>225</v>
      </c>
    </row>
    <row r="357" spans="1:4" s="10" customFormat="1" x14ac:dyDescent="0.25">
      <c r="A357" s="10">
        <v>89</v>
      </c>
      <c r="B357" s="20" t="s">
        <v>352</v>
      </c>
      <c r="C357" s="21" t="s">
        <v>353</v>
      </c>
      <c r="D357" s="10">
        <v>600</v>
      </c>
    </row>
    <row r="358" spans="1:4" s="10" customFormat="1" x14ac:dyDescent="0.25">
      <c r="A358" s="10">
        <v>89</v>
      </c>
      <c r="B358" s="20" t="s">
        <v>354</v>
      </c>
      <c r="C358" s="21" t="s">
        <v>355</v>
      </c>
      <c r="D358" s="10">
        <f>14+14</f>
        <v>28</v>
      </c>
    </row>
    <row r="359" spans="1:4" s="10" customFormat="1" x14ac:dyDescent="0.25">
      <c r="A359" s="10">
        <v>89</v>
      </c>
      <c r="B359" s="20" t="s">
        <v>356</v>
      </c>
      <c r="C359" s="21" t="s">
        <v>357</v>
      </c>
      <c r="D359" s="10">
        <v>0</v>
      </c>
    </row>
    <row r="360" spans="1:4" s="10" customFormat="1" x14ac:dyDescent="0.25">
      <c r="A360" s="10">
        <v>90</v>
      </c>
      <c r="B360" s="20" t="s">
        <v>350</v>
      </c>
      <c r="C360" s="21" t="s">
        <v>351</v>
      </c>
      <c r="D360" s="10">
        <v>259</v>
      </c>
    </row>
    <row r="361" spans="1:4" s="10" customFormat="1" x14ac:dyDescent="0.25">
      <c r="A361" s="10">
        <v>90</v>
      </c>
      <c r="B361" s="20" t="s">
        <v>352</v>
      </c>
      <c r="C361" s="21" t="s">
        <v>353</v>
      </c>
      <c r="D361" s="10">
        <v>500</v>
      </c>
    </row>
    <row r="362" spans="1:4" s="10" customFormat="1" x14ac:dyDescent="0.25">
      <c r="A362" s="10">
        <v>90</v>
      </c>
      <c r="B362" s="20" t="s">
        <v>354</v>
      </c>
      <c r="C362" s="21" t="s">
        <v>355</v>
      </c>
      <c r="D362" s="10">
        <f>63+114+87+49</f>
        <v>313</v>
      </c>
    </row>
    <row r="363" spans="1:4" s="10" customFormat="1" x14ac:dyDescent="0.25">
      <c r="A363" s="10">
        <v>90</v>
      </c>
      <c r="B363" s="20" t="s">
        <v>356</v>
      </c>
      <c r="C363" s="21" t="s">
        <v>357</v>
      </c>
      <c r="D363" s="10">
        <v>0</v>
      </c>
    </row>
    <row r="364" spans="1:4" s="10" customFormat="1" x14ac:dyDescent="0.25">
      <c r="A364" s="10">
        <v>91</v>
      </c>
      <c r="B364" s="20" t="s">
        <v>350</v>
      </c>
      <c r="C364" s="21" t="s">
        <v>351</v>
      </c>
      <c r="D364" s="10">
        <v>88</v>
      </c>
    </row>
    <row r="365" spans="1:4" s="10" customFormat="1" x14ac:dyDescent="0.25">
      <c r="A365" s="10">
        <v>91</v>
      </c>
      <c r="B365" s="20" t="s">
        <v>352</v>
      </c>
      <c r="C365" s="21" t="s">
        <v>353</v>
      </c>
      <c r="D365" s="10">
        <v>0</v>
      </c>
    </row>
    <row r="366" spans="1:4" s="10" customFormat="1" x14ac:dyDescent="0.25">
      <c r="A366" s="10">
        <v>91</v>
      </c>
      <c r="B366" s="20" t="s">
        <v>354</v>
      </c>
      <c r="C366" s="21" t="s">
        <v>355</v>
      </c>
      <c r="D366" s="10">
        <v>907</v>
      </c>
    </row>
    <row r="367" spans="1:4" s="10" customFormat="1" x14ac:dyDescent="0.25">
      <c r="A367" s="10">
        <v>91</v>
      </c>
      <c r="B367" s="20" t="s">
        <v>356</v>
      </c>
      <c r="C367" s="21" t="s">
        <v>357</v>
      </c>
      <c r="D367" s="10">
        <v>0</v>
      </c>
    </row>
    <row r="368" spans="1:4" s="10" customFormat="1" x14ac:dyDescent="0.25">
      <c r="A368" s="10">
        <v>92</v>
      </c>
      <c r="B368" s="20" t="s">
        <v>350</v>
      </c>
      <c r="C368" s="21" t="s">
        <v>351</v>
      </c>
      <c r="D368" s="10">
        <v>0</v>
      </c>
    </row>
    <row r="369" spans="1:4" s="10" customFormat="1" x14ac:dyDescent="0.25">
      <c r="A369" s="10">
        <v>92</v>
      </c>
      <c r="B369" s="20" t="s">
        <v>352</v>
      </c>
      <c r="C369" s="21" t="s">
        <v>353</v>
      </c>
      <c r="D369" s="10">
        <v>0</v>
      </c>
    </row>
    <row r="370" spans="1:4" s="10" customFormat="1" x14ac:dyDescent="0.25">
      <c r="A370" s="10">
        <v>92</v>
      </c>
      <c r="B370" s="20" t="s">
        <v>354</v>
      </c>
      <c r="C370" s="21" t="s">
        <v>355</v>
      </c>
      <c r="D370" s="10">
        <v>3</v>
      </c>
    </row>
    <row r="371" spans="1:4" s="10" customFormat="1" x14ac:dyDescent="0.25">
      <c r="A371" s="10">
        <v>92</v>
      </c>
      <c r="B371" s="20" t="s">
        <v>356</v>
      </c>
      <c r="C371" s="21" t="s">
        <v>357</v>
      </c>
      <c r="D371" s="10">
        <v>0</v>
      </c>
    </row>
    <row r="372" spans="1:4" s="10" customFormat="1" x14ac:dyDescent="0.25">
      <c r="A372" s="10">
        <v>93</v>
      </c>
      <c r="B372" s="20" t="s">
        <v>350</v>
      </c>
      <c r="C372" s="21" t="s">
        <v>351</v>
      </c>
      <c r="D372" s="10">
        <v>300</v>
      </c>
    </row>
    <row r="373" spans="1:4" s="10" customFormat="1" x14ac:dyDescent="0.25">
      <c r="A373" s="10">
        <v>93</v>
      </c>
      <c r="B373" s="20" t="s">
        <v>352</v>
      </c>
      <c r="C373" s="21" t="s">
        <v>353</v>
      </c>
      <c r="D373" s="10">
        <f>1000+800+1000+400</f>
        <v>3200</v>
      </c>
    </row>
    <row r="374" spans="1:4" s="10" customFormat="1" x14ac:dyDescent="0.25">
      <c r="A374" s="10">
        <v>93</v>
      </c>
      <c r="B374" s="20" t="s">
        <v>354</v>
      </c>
      <c r="C374" s="21" t="s">
        <v>355</v>
      </c>
      <c r="D374" s="10">
        <f>14+114+229+20+212+82+14+229+114+20+212+82</f>
        <v>1342</v>
      </c>
    </row>
    <row r="375" spans="1:4" s="10" customFormat="1" x14ac:dyDescent="0.25">
      <c r="A375" s="10">
        <v>93</v>
      </c>
      <c r="B375" s="20" t="s">
        <v>356</v>
      </c>
      <c r="C375" s="21" t="s">
        <v>357</v>
      </c>
      <c r="D375" s="10">
        <v>0</v>
      </c>
    </row>
    <row r="376" spans="1:4" s="10" customFormat="1" x14ac:dyDescent="0.25">
      <c r="A376" s="10">
        <v>94</v>
      </c>
      <c r="B376" s="20" t="s">
        <v>350</v>
      </c>
      <c r="C376" s="21" t="s">
        <v>351</v>
      </c>
      <c r="D376" s="10">
        <v>300</v>
      </c>
    </row>
    <row r="377" spans="1:4" s="10" customFormat="1" x14ac:dyDescent="0.25">
      <c r="A377" s="10">
        <v>94</v>
      </c>
      <c r="B377" s="20" t="s">
        <v>352</v>
      </c>
      <c r="C377" s="21" t="s">
        <v>353</v>
      </c>
      <c r="D377" s="10">
        <v>0</v>
      </c>
    </row>
    <row r="378" spans="1:4" s="10" customFormat="1" x14ac:dyDescent="0.25">
      <c r="A378" s="10">
        <v>94</v>
      </c>
      <c r="B378" s="20" t="s">
        <v>354</v>
      </c>
      <c r="C378" s="21" t="s">
        <v>355</v>
      </c>
      <c r="D378" s="10">
        <v>0</v>
      </c>
    </row>
    <row r="379" spans="1:4" s="10" customFormat="1" x14ac:dyDescent="0.25">
      <c r="A379" s="10">
        <v>94</v>
      </c>
      <c r="B379" s="20" t="s">
        <v>356</v>
      </c>
      <c r="C379" s="21" t="s">
        <v>357</v>
      </c>
      <c r="D379" s="10">
        <v>0</v>
      </c>
    </row>
    <row r="380" spans="1:4" s="10" customFormat="1" x14ac:dyDescent="0.25">
      <c r="A380" s="10">
        <v>95</v>
      </c>
      <c r="B380" s="20" t="s">
        <v>350</v>
      </c>
      <c r="C380" s="21" t="s">
        <v>351</v>
      </c>
      <c r="D380" s="10">
        <v>0</v>
      </c>
    </row>
    <row r="381" spans="1:4" s="10" customFormat="1" x14ac:dyDescent="0.25">
      <c r="A381" s="10">
        <v>95</v>
      </c>
      <c r="B381" s="20" t="s">
        <v>352</v>
      </c>
      <c r="C381" s="21" t="s">
        <v>353</v>
      </c>
      <c r="D381" s="10">
        <v>0</v>
      </c>
    </row>
    <row r="382" spans="1:4" s="10" customFormat="1" x14ac:dyDescent="0.25">
      <c r="A382" s="10">
        <v>95</v>
      </c>
      <c r="B382" s="20" t="s">
        <v>354</v>
      </c>
      <c r="C382" s="21" t="s">
        <v>355</v>
      </c>
      <c r="D382" s="10">
        <v>0</v>
      </c>
    </row>
    <row r="383" spans="1:4" s="10" customFormat="1" x14ac:dyDescent="0.25">
      <c r="A383" s="10">
        <v>95</v>
      </c>
      <c r="B383" s="20" t="s">
        <v>356</v>
      </c>
      <c r="C383" s="21" t="s">
        <v>357</v>
      </c>
      <c r="D383" s="10">
        <v>0</v>
      </c>
    </row>
    <row r="384" spans="1:4" s="10" customFormat="1" x14ac:dyDescent="0.25">
      <c r="A384" s="10">
        <v>96</v>
      </c>
      <c r="B384" s="20" t="s">
        <v>350</v>
      </c>
      <c r="C384" s="21" t="s">
        <v>351</v>
      </c>
      <c r="D384" s="10">
        <f>311+980</f>
        <v>1291</v>
      </c>
    </row>
    <row r="385" spans="1:4" s="10" customFormat="1" x14ac:dyDescent="0.25">
      <c r="A385" s="10">
        <v>96</v>
      </c>
      <c r="B385" s="20" t="s">
        <v>352</v>
      </c>
      <c r="C385" s="21" t="s">
        <v>353</v>
      </c>
      <c r="D385" s="10">
        <v>500</v>
      </c>
    </row>
    <row r="386" spans="1:4" s="10" customFormat="1" x14ac:dyDescent="0.25">
      <c r="A386" s="10">
        <v>96</v>
      </c>
      <c r="B386" s="20" t="s">
        <v>354</v>
      </c>
      <c r="C386" s="21" t="s">
        <v>355</v>
      </c>
      <c r="D386" s="10">
        <f>14+14+63</f>
        <v>91</v>
      </c>
    </row>
    <row r="387" spans="1:4" s="10" customFormat="1" x14ac:dyDescent="0.25">
      <c r="A387" s="10">
        <v>96</v>
      </c>
      <c r="B387" s="20" t="s">
        <v>356</v>
      </c>
      <c r="C387" s="21" t="s">
        <v>357</v>
      </c>
      <c r="D387" s="10">
        <v>0</v>
      </c>
    </row>
    <row r="388" spans="1:4" s="10" customFormat="1" x14ac:dyDescent="0.25">
      <c r="A388" s="10">
        <v>97</v>
      </c>
      <c r="B388" s="20" t="s">
        <v>350</v>
      </c>
      <c r="C388" s="21" t="s">
        <v>351</v>
      </c>
      <c r="D388" s="10">
        <v>0</v>
      </c>
    </row>
    <row r="389" spans="1:4" s="10" customFormat="1" x14ac:dyDescent="0.25">
      <c r="A389" s="10">
        <v>97</v>
      </c>
      <c r="B389" s="20" t="s">
        <v>352</v>
      </c>
      <c r="C389" s="21" t="s">
        <v>353</v>
      </c>
      <c r="D389" s="10">
        <v>1254.75</v>
      </c>
    </row>
    <row r="390" spans="1:4" s="10" customFormat="1" x14ac:dyDescent="0.25">
      <c r="A390" s="10">
        <v>97</v>
      </c>
      <c r="B390" s="20" t="s">
        <v>354</v>
      </c>
      <c r="C390" s="21" t="s">
        <v>355</v>
      </c>
      <c r="D390" s="10">
        <v>0</v>
      </c>
    </row>
    <row r="391" spans="1:4" s="10" customFormat="1" x14ac:dyDescent="0.25">
      <c r="A391" s="10">
        <v>97</v>
      </c>
      <c r="B391" s="20" t="s">
        <v>356</v>
      </c>
      <c r="C391" s="21" t="s">
        <v>357</v>
      </c>
      <c r="D391" s="10">
        <v>0</v>
      </c>
    </row>
    <row r="392" spans="1:4" s="10" customFormat="1" x14ac:dyDescent="0.25">
      <c r="A392" s="10">
        <v>98</v>
      </c>
      <c r="B392" s="20" t="s">
        <v>350</v>
      </c>
      <c r="C392" s="21" t="s">
        <v>351</v>
      </c>
      <c r="D392" s="10">
        <f>335+381+335+310+141+420+420+258+390</f>
        <v>2990</v>
      </c>
    </row>
    <row r="393" spans="1:4" s="10" customFormat="1" x14ac:dyDescent="0.25">
      <c r="A393" s="10">
        <v>98</v>
      </c>
      <c r="B393" s="20" t="s">
        <v>352</v>
      </c>
      <c r="C393" s="21" t="s">
        <v>353</v>
      </c>
      <c r="D393" s="10">
        <f>466+409.2+463.5+135.5+370.8+371.8</f>
        <v>2216.8000000000002</v>
      </c>
    </row>
    <row r="394" spans="1:4" s="10" customFormat="1" x14ac:dyDescent="0.25">
      <c r="A394" s="10">
        <v>98</v>
      </c>
      <c r="B394" s="20" t="s">
        <v>354</v>
      </c>
      <c r="C394" s="21" t="s">
        <v>355</v>
      </c>
      <c r="D394" s="10">
        <f>22+22+22+1168</f>
        <v>1234</v>
      </c>
    </row>
    <row r="395" spans="1:4" s="10" customFormat="1" x14ac:dyDescent="0.25">
      <c r="A395" s="10">
        <v>98</v>
      </c>
      <c r="B395" s="20" t="s">
        <v>356</v>
      </c>
      <c r="C395" s="21" t="s">
        <v>357</v>
      </c>
      <c r="D395" s="10">
        <f>50+20+20+50+20+50+20+50+20+20+50+50+20</f>
        <v>440</v>
      </c>
    </row>
    <row r="396" spans="1:4" s="10" customFormat="1" x14ac:dyDescent="0.25">
      <c r="A396" s="10">
        <v>99</v>
      </c>
      <c r="B396" s="20" t="s">
        <v>350</v>
      </c>
      <c r="C396" s="21" t="s">
        <v>351</v>
      </c>
      <c r="D396" s="10">
        <v>0</v>
      </c>
    </row>
    <row r="397" spans="1:4" s="10" customFormat="1" x14ac:dyDescent="0.25">
      <c r="A397" s="10">
        <v>99</v>
      </c>
      <c r="B397" s="20" t="s">
        <v>352</v>
      </c>
      <c r="C397" s="21" t="s">
        <v>353</v>
      </c>
      <c r="D397" s="10">
        <v>600</v>
      </c>
    </row>
    <row r="398" spans="1:4" s="10" customFormat="1" x14ac:dyDescent="0.25">
      <c r="A398" s="10">
        <v>99</v>
      </c>
      <c r="B398" s="20" t="s">
        <v>354</v>
      </c>
      <c r="C398" s="21" t="s">
        <v>355</v>
      </c>
      <c r="D398" s="10">
        <v>0</v>
      </c>
    </row>
    <row r="399" spans="1:4" s="10" customFormat="1" x14ac:dyDescent="0.25">
      <c r="A399" s="10">
        <v>99</v>
      </c>
      <c r="B399" s="20" t="s">
        <v>356</v>
      </c>
      <c r="C399" s="21" t="s">
        <v>357</v>
      </c>
      <c r="D399" s="10">
        <v>0</v>
      </c>
    </row>
    <row r="400" spans="1:4" s="10" customFormat="1" x14ac:dyDescent="0.25">
      <c r="A400" s="10">
        <v>100</v>
      </c>
      <c r="B400" s="20" t="s">
        <v>350</v>
      </c>
      <c r="C400" s="21" t="s">
        <v>351</v>
      </c>
      <c r="D400" s="10">
        <v>300</v>
      </c>
    </row>
    <row r="401" spans="1:4" s="10" customFormat="1" x14ac:dyDescent="0.25">
      <c r="A401" s="10">
        <v>100</v>
      </c>
      <c r="B401" s="20" t="s">
        <v>352</v>
      </c>
      <c r="C401" s="21" t="s">
        <v>353</v>
      </c>
      <c r="D401" s="10">
        <v>0</v>
      </c>
    </row>
    <row r="402" spans="1:4" s="10" customFormat="1" x14ac:dyDescent="0.25">
      <c r="A402" s="10">
        <v>100</v>
      </c>
      <c r="B402" s="20" t="s">
        <v>354</v>
      </c>
      <c r="C402" s="21" t="s">
        <v>355</v>
      </c>
      <c r="D402" s="10">
        <v>350</v>
      </c>
    </row>
    <row r="403" spans="1:4" s="10" customFormat="1" x14ac:dyDescent="0.25">
      <c r="A403" s="10">
        <v>100</v>
      </c>
      <c r="B403" s="20" t="s">
        <v>356</v>
      </c>
      <c r="C403" s="21" t="s">
        <v>357</v>
      </c>
      <c r="D403" s="10">
        <v>0</v>
      </c>
    </row>
    <row r="404" spans="1:4" s="10" customFormat="1" x14ac:dyDescent="0.25">
      <c r="A404" s="10">
        <v>101</v>
      </c>
      <c r="B404" s="20" t="s">
        <v>350</v>
      </c>
      <c r="C404" s="21" t="s">
        <v>351</v>
      </c>
      <c r="D404" s="10">
        <v>420</v>
      </c>
    </row>
    <row r="405" spans="1:4" s="10" customFormat="1" x14ac:dyDescent="0.25">
      <c r="A405" s="10">
        <v>101</v>
      </c>
      <c r="B405" s="20" t="s">
        <v>352</v>
      </c>
      <c r="C405" s="21" t="s">
        <v>353</v>
      </c>
      <c r="D405" s="10">
        <v>600</v>
      </c>
    </row>
    <row r="406" spans="1:4" s="10" customFormat="1" x14ac:dyDescent="0.25">
      <c r="A406" s="10">
        <v>101</v>
      </c>
      <c r="B406" s="20" t="s">
        <v>354</v>
      </c>
      <c r="C406" s="21" t="s">
        <v>355</v>
      </c>
      <c r="D406" s="10">
        <v>692</v>
      </c>
    </row>
    <row r="407" spans="1:4" s="10" customFormat="1" x14ac:dyDescent="0.25">
      <c r="A407" s="10">
        <v>101</v>
      </c>
      <c r="B407" s="20" t="s">
        <v>356</v>
      </c>
      <c r="C407" s="21" t="s">
        <v>357</v>
      </c>
      <c r="D407" s="10">
        <v>0</v>
      </c>
    </row>
    <row r="408" spans="1:4" s="10" customFormat="1" x14ac:dyDescent="0.25">
      <c r="A408" s="10">
        <v>102</v>
      </c>
      <c r="B408" s="20" t="s">
        <v>350</v>
      </c>
      <c r="C408" s="21" t="s">
        <v>351</v>
      </c>
      <c r="D408" s="10">
        <f>333+365.2+1960</f>
        <v>2658.2</v>
      </c>
    </row>
    <row r="409" spans="1:4" s="10" customFormat="1" x14ac:dyDescent="0.25">
      <c r="A409" s="10">
        <v>102</v>
      </c>
      <c r="B409" s="20" t="s">
        <v>352</v>
      </c>
      <c r="C409" s="21" t="s">
        <v>353</v>
      </c>
      <c r="D409" s="10">
        <f>650.1+850.02</f>
        <v>1500.12</v>
      </c>
    </row>
    <row r="410" spans="1:4" s="10" customFormat="1" x14ac:dyDescent="0.25">
      <c r="A410" s="10">
        <v>102</v>
      </c>
      <c r="B410" s="20" t="s">
        <v>354</v>
      </c>
      <c r="C410" s="21" t="s">
        <v>355</v>
      </c>
      <c r="D410" s="10">
        <f>80+24+87+114+33+63+80+69+159+46</f>
        <v>755</v>
      </c>
    </row>
    <row r="411" spans="1:4" s="10" customFormat="1" x14ac:dyDescent="0.25">
      <c r="A411" s="10">
        <v>102</v>
      </c>
      <c r="B411" s="20" t="s">
        <v>356</v>
      </c>
      <c r="C411" s="21" t="s">
        <v>357</v>
      </c>
      <c r="D411" s="10">
        <v>0</v>
      </c>
    </row>
    <row r="412" spans="1:4" s="10" customFormat="1" x14ac:dyDescent="0.25">
      <c r="A412" s="10">
        <v>103</v>
      </c>
      <c r="B412" s="20" t="s">
        <v>350</v>
      </c>
      <c r="C412" s="21" t="s">
        <v>351</v>
      </c>
      <c r="D412" s="10">
        <f>409+798.5</f>
        <v>1207.5</v>
      </c>
    </row>
    <row r="413" spans="1:4" s="10" customFormat="1" x14ac:dyDescent="0.25">
      <c r="A413" s="10">
        <v>103</v>
      </c>
      <c r="B413" s="20" t="s">
        <v>352</v>
      </c>
      <c r="C413" s="21" t="s">
        <v>353</v>
      </c>
      <c r="D413" s="10">
        <v>4743</v>
      </c>
    </row>
    <row r="414" spans="1:4" s="10" customFormat="1" x14ac:dyDescent="0.25">
      <c r="A414" s="10">
        <v>103</v>
      </c>
      <c r="B414" s="20" t="s">
        <v>354</v>
      </c>
      <c r="C414" s="21" t="s">
        <v>355</v>
      </c>
      <c r="D414" s="10">
        <v>2068</v>
      </c>
    </row>
    <row r="415" spans="1:4" s="10" customFormat="1" x14ac:dyDescent="0.25">
      <c r="A415" s="10">
        <v>103</v>
      </c>
      <c r="B415" s="20" t="s">
        <v>356</v>
      </c>
      <c r="C415" s="21" t="s">
        <v>357</v>
      </c>
      <c r="D415" s="10"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Ingresos y Egresos</cp:lastModifiedBy>
  <dcterms:created xsi:type="dcterms:W3CDTF">2018-10-05T17:05:57Z</dcterms:created>
  <dcterms:modified xsi:type="dcterms:W3CDTF">2021-01-21T19:10:03Z</dcterms:modified>
</cp:coreProperties>
</file>